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<sst xmlns="http://schemas.openxmlformats.org/spreadsheetml/2006/main" count="117" uniqueCount="105">
  <si>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</si>
  <si>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</si>
  <si>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</si>
  <si>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</si>
  <si>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</si>
  <si>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</si>
  <si>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</si>
  <si>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</si>
  <si>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</si>
  <si>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</si>
  <si>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</si>
  <si>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</si>
  <si>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</si>
  <si>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</si>
  <si>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</si>
  <si>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</si>
  <si>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</si>
  <si>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</si>
  <si>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</si>
  <si>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</si>
  <si>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</si>
  <si>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</si>
  <si>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</si>
  <si>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</si>
  <si>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</si>
  <si>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</si>
  <si>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</si>
  <si>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</si>
  <si>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</si>
  <si>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</si>
  <si>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</si>
  <si>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</si>
  <si>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</si>
  <si>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</si>
  <si>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</si>
  <si>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</si>
  <si>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</si>
  <si>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</si>
  <si>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</si>
  <si>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</si>
  <si>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</si>
  <si>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</si>
  <si>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</si>
  <si>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</si>
  <si>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</si>
  <si>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</si>
  <si>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</si>
  <si>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</si>
  <si>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</si>
  <si>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</si>
  <si>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</si>
  <si>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</si>
  <si>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</si>
  <si>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</si>
  <si>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</si>
  <si>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</si>
  <si>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</si>
  <si>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</si>
  <si>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</si>
  <si>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</si>
  <si>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</si>
  <si>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</si>
  <si>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</si>
  <si>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</si>
  <si>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</si>
  <si>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</si>
  <si>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</si>
  <si>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</si>
  <si>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</si>
  <si>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</si>
  <si>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</si>
  <si>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</si>
  <si>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</si>
  <si>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</si>
  <si>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</si>
  <si>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</si>
  <si>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</si>
  <si>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</si>
  <si>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</si>
  <si>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</si>
  <si>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</si>
  <si>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</si>
  <si>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</si>
  <si>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</si>
  <si>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</si>
  <si>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</si>
  <si>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</si>
  <si>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</si>
  <si>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</si>
  <si>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</si>
  <si>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</si>
  <si>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</si>
  <si>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</si>
  <si>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</si>
  <si>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</si>
  <si>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</si>
  <si>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</si>
  <si>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</si>
  <si>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</si>
  <si>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</si>
  <si>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</si>
  <si>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</si>
  <si>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</si>
  <si>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NOVEMBER 2022</t>
  </si>
  <si>
    <t>PAYBILL FOR THE MONTH OF NOVEMBER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</si>
</sst>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78" zoomScaleNormal="78" zoomScaleSheetLayoutView="86" zoomScalePageLayoutView="30" workbookViewId="0" topLeftCell="Y19">
      <selection activeCell="A29" sqref="A29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customWidth="1"/>
    <col min="17" max="17" width="6.28125" style="28" customWidth="1"/>
    <col min="18" max="18" width="9.140625" style="28" customWidth="1"/>
    <col min="19" max="19" width="3.421875" style="28" customWidth="1"/>
    <col min="20" max="20" width="6.140625" style="28" customWidth="1"/>
    <col min="21" max="21" width="3.421875" style="28" customWidth="1"/>
    <col min="22" max="24" width="6.140625" style="28" customWidth="1"/>
    <col min="25" max="25" width="3.421875" style="28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customWidth="1"/>
    <col min="37" max="37" width="5.57421875" style="28" customWidth="1"/>
    <col min="38" max="38" width="4.00390625" style="28" customWidth="1"/>
    <col min="39" max="39" width="6.28125" style="28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customWidth="1"/>
    <col min="46" max="46" width="9.140625" style="28" customWidth="1"/>
    <col min="47" max="47" width="8.28125" style="28" customWidth="1"/>
    <col min="48" max="49" width="4.00390625" style="28" customWidth="1"/>
    <col min="50" max="50" width="5.57421875" style="28" customWidth="1"/>
    <col min="51" max="51" width="4.00390625" style="28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customWidth="1"/>
    <col min="56" max="56" width="4.00390625" style="28" customWidth="1"/>
    <col min="57" max="57" width="6.28125" style="28" customWidth="1"/>
    <col min="58" max="58" width="6.421875" style="28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 t="s">
        <v>104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30</v>
      </c>
      <c r="I3" s="11">
        <v>86100</v>
      </c>
      <c r="J3" s="21">
        <v>0</v>
      </c>
      <c r="K3" s="1">
        <f>ROUND(((I3*38)/100),0)</f>
        <v>32718</v>
      </c>
      <c r="L3" s="11">
        <v>3600</v>
      </c>
      <c r="M3" s="1">
        <f>ROUND(((L3)*0.38),0)</f>
        <v>1368</v>
      </c>
      <c r="N3" s="1">
        <v>0</v>
      </c>
      <c r="O3" s="1">
        <f>ROUND(((I3+K3)*0.14),0)</f>
        <v>16635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8610</v>
      </c>
      <c r="AA3" s="22">
        <v>0</v>
      </c>
      <c r="AB3" s="22">
        <v>0</v>
      </c>
      <c r="AC3" s="22">
        <f aca="true" t="shared" si="1" ref="AC3:AC28">SUM(I3:AB3)</f>
        <v>150231</v>
      </c>
      <c r="AD3" s="13">
        <v>18000</v>
      </c>
      <c r="AE3" s="22">
        <v>0</v>
      </c>
      <c r="AF3" s="24">
        <v>688</v>
      </c>
      <c r="AG3" s="1">
        <v>650</v>
      </c>
      <c r="AH3" s="13">
        <f>ROUND(((I3+K3)*0.1),0)</f>
        <v>11882</v>
      </c>
      <c r="AI3" s="13">
        <f>O3</f>
        <v>16635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8610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56585</v>
      </c>
      <c r="BI3" s="22">
        <f aca="true" t="shared" si="4" ref="BI3:BI28">SUM(AC3-BH3)</f>
        <v>93646</v>
      </c>
      <c r="BJ3" s="21"/>
      <c r="BK3" s="52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30</v>
      </c>
      <c r="I4" s="11">
        <v>76500</v>
      </c>
      <c r="J4" s="21">
        <v>0</v>
      </c>
      <c r="K4" s="1">
        <f aca="true" t="shared" si="5" ref="K4:K28">ROUND(((I4*38)/100),0)</f>
        <v>29070</v>
      </c>
      <c r="L4" s="11">
        <v>1800</v>
      </c>
      <c r="M4" s="1">
        <f aca="true" t="shared" si="6" ref="M4:M28">ROUND(((L4)*0.38),0)</f>
        <v>684</v>
      </c>
      <c r="N4" s="1">
        <v>0</v>
      </c>
      <c r="O4" s="1">
        <f aca="true" t="shared" si="7" ref="O4:O28">ROUND(((I4+K4)*0.14),0)</f>
        <v>14780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131484</v>
      </c>
      <c r="AD4" s="13">
        <v>16000</v>
      </c>
      <c r="AE4" s="22">
        <v>0</v>
      </c>
      <c r="AF4" s="24">
        <v>344</v>
      </c>
      <c r="AG4" s="1">
        <v>170</v>
      </c>
      <c r="AH4" s="13">
        <f aca="true" t="shared" si="8" ref="AH4:AH28">ROUND(((I4+K4)*0.1),0)</f>
        <v>10557</v>
      </c>
      <c r="AI4" s="13">
        <f aca="true" t="shared" si="9" ref="AI4:AI28">O4</f>
        <v>14780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49561</v>
      </c>
      <c r="BI4" s="22">
        <f t="shared" si="4"/>
        <v>81923</v>
      </c>
      <c r="BJ4" s="21"/>
      <c r="BK4" s="53"/>
    </row>
    <row r="5" spans="1:63" s="23" customFormat="1" ht="31.5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30</v>
      </c>
      <c r="I5" s="44">
        <v>75400</v>
      </c>
      <c r="J5" s="43">
        <v>0</v>
      </c>
      <c r="K5" s="1">
        <f t="shared" si="5"/>
        <v>28652</v>
      </c>
      <c r="L5" s="44">
        <v>3600</v>
      </c>
      <c r="M5" s="1">
        <f t="shared" si="6"/>
        <v>1368</v>
      </c>
      <c r="N5" s="44">
        <v>0</v>
      </c>
      <c r="O5" s="44">
        <f t="shared" si="7"/>
        <v>14567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7540</v>
      </c>
      <c r="AA5" s="45">
        <v>0</v>
      </c>
      <c r="AB5" s="45">
        <v>0</v>
      </c>
      <c r="AC5" s="45">
        <f t="shared" si="1"/>
        <v>132327</v>
      </c>
      <c r="AD5" s="46">
        <v>17000</v>
      </c>
      <c r="AE5" s="45">
        <v>0</v>
      </c>
      <c r="AF5" s="47">
        <v>246</v>
      </c>
      <c r="AG5" s="44">
        <v>170</v>
      </c>
      <c r="AH5" s="46">
        <f t="shared" si="8"/>
        <v>10405</v>
      </c>
      <c r="AI5" s="46">
        <f t="shared" si="9"/>
        <v>14567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7540</v>
      </c>
      <c r="BB5" s="47">
        <v>0</v>
      </c>
      <c r="BC5" s="44">
        <v>0</v>
      </c>
      <c r="BD5" s="47">
        <v>0</v>
      </c>
      <c r="BE5" s="47">
        <v>0</v>
      </c>
      <c r="BF5" s="47">
        <v>0</v>
      </c>
      <c r="BG5" s="46">
        <v>0</v>
      </c>
      <c r="BH5" s="45">
        <f t="shared" si="3"/>
        <v>49988</v>
      </c>
      <c r="BI5" s="45">
        <f t="shared" si="4"/>
        <v>82339</v>
      </c>
      <c r="BJ5" s="21"/>
      <c r="BK5" s="53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30</v>
      </c>
      <c r="I6" s="38">
        <v>72100</v>
      </c>
      <c r="J6" s="21">
        <v>0</v>
      </c>
      <c r="K6" s="1">
        <f t="shared" si="5"/>
        <v>27398</v>
      </c>
      <c r="L6" s="1">
        <v>1800</v>
      </c>
      <c r="M6" s="1">
        <f t="shared" si="6"/>
        <v>684</v>
      </c>
      <c r="N6" s="20">
        <v>0</v>
      </c>
      <c r="O6" s="1">
        <f t="shared" si="7"/>
        <v>13930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124122</v>
      </c>
      <c r="AD6" s="13">
        <v>13000</v>
      </c>
      <c r="AE6" s="22">
        <v>0</v>
      </c>
      <c r="AF6" s="24">
        <v>0</v>
      </c>
      <c r="AG6" s="1">
        <v>0</v>
      </c>
      <c r="AH6" s="13">
        <f t="shared" si="8"/>
        <v>9950</v>
      </c>
      <c r="AI6" s="13">
        <f t="shared" si="9"/>
        <v>13930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24">
        <v>0</v>
      </c>
      <c r="BF6" s="24">
        <v>0</v>
      </c>
      <c r="BG6" s="13">
        <v>0</v>
      </c>
      <c r="BH6" s="22">
        <f t="shared" si="3"/>
        <v>44150</v>
      </c>
      <c r="BI6" s="22">
        <f t="shared" si="4"/>
        <v>79972</v>
      </c>
      <c r="BJ6" s="21"/>
      <c r="BK6" s="53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30</v>
      </c>
      <c r="I7" s="1">
        <v>72100</v>
      </c>
      <c r="J7" s="21">
        <v>0</v>
      </c>
      <c r="K7" s="1">
        <f t="shared" si="5"/>
        <v>27398</v>
      </c>
      <c r="L7" s="1">
        <v>1800</v>
      </c>
      <c r="M7" s="1">
        <f t="shared" si="6"/>
        <v>684</v>
      </c>
      <c r="N7" s="20">
        <f>ROUND(((I7)*9%),0)</f>
        <v>6489</v>
      </c>
      <c r="O7" s="1">
        <f t="shared" si="7"/>
        <v>13930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130611</v>
      </c>
      <c r="AD7" s="13">
        <v>16000</v>
      </c>
      <c r="AE7" s="22">
        <v>0</v>
      </c>
      <c r="AF7" s="24">
        <v>0</v>
      </c>
      <c r="AG7" s="1">
        <v>0</v>
      </c>
      <c r="AH7" s="13">
        <f t="shared" si="8"/>
        <v>9950</v>
      </c>
      <c r="AI7" s="13">
        <f t="shared" si="9"/>
        <v>13930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24">
        <v>0</v>
      </c>
      <c r="BF7" s="24">
        <v>0</v>
      </c>
      <c r="BG7" s="24">
        <v>0</v>
      </c>
      <c r="BH7" s="22">
        <f t="shared" si="3"/>
        <v>47150</v>
      </c>
      <c r="BI7" s="22">
        <f t="shared" si="4"/>
        <v>83461</v>
      </c>
      <c r="BJ7" s="21"/>
      <c r="BK7" s="53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30</v>
      </c>
      <c r="I8" s="1">
        <v>73200</v>
      </c>
      <c r="J8" s="21">
        <v>0</v>
      </c>
      <c r="K8" s="1">
        <f t="shared" si="5"/>
        <v>27816</v>
      </c>
      <c r="L8" s="1">
        <v>3600</v>
      </c>
      <c r="M8" s="1">
        <f t="shared" si="6"/>
        <v>1368</v>
      </c>
      <c r="N8" s="20">
        <v>0</v>
      </c>
      <c r="O8" s="1">
        <f t="shared" si="7"/>
        <v>14142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128646</v>
      </c>
      <c r="AD8" s="13">
        <v>14000</v>
      </c>
      <c r="AE8" s="22">
        <v>0</v>
      </c>
      <c r="AF8" s="24">
        <v>439</v>
      </c>
      <c r="AG8" s="1">
        <v>170</v>
      </c>
      <c r="AH8" s="13">
        <f t="shared" si="8"/>
        <v>10102</v>
      </c>
      <c r="AI8" s="13">
        <f t="shared" si="9"/>
        <v>14142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24">
        <v>0</v>
      </c>
      <c r="BF8" s="24">
        <v>0</v>
      </c>
      <c r="BG8" s="24">
        <v>0</v>
      </c>
      <c r="BH8" s="22">
        <f t="shared" si="3"/>
        <v>46233</v>
      </c>
      <c r="BI8" s="22">
        <f t="shared" si="4"/>
        <v>82413</v>
      </c>
      <c r="BJ8" s="21"/>
      <c r="BK8" s="53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30</v>
      </c>
      <c r="I9" s="1">
        <v>71100</v>
      </c>
      <c r="J9" s="21">
        <v>0</v>
      </c>
      <c r="K9" s="1">
        <f t="shared" si="5"/>
        <v>27018</v>
      </c>
      <c r="L9" s="1">
        <v>3600</v>
      </c>
      <c r="M9" s="1">
        <f t="shared" si="6"/>
        <v>1368</v>
      </c>
      <c r="N9" s="20">
        <v>0</v>
      </c>
      <c r="O9" s="1">
        <f t="shared" si="7"/>
        <v>13737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125133</v>
      </c>
      <c r="AD9" s="13">
        <v>10000</v>
      </c>
      <c r="AE9" s="22">
        <v>0</v>
      </c>
      <c r="AF9" s="24">
        <v>215</v>
      </c>
      <c r="AG9" s="1">
        <v>170</v>
      </c>
      <c r="AH9" s="13">
        <f t="shared" si="8"/>
        <v>9812</v>
      </c>
      <c r="AI9" s="13">
        <f t="shared" si="9"/>
        <v>13737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24">
        <v>0</v>
      </c>
      <c r="BF9" s="24">
        <v>0</v>
      </c>
      <c r="BG9" s="24">
        <v>0</v>
      </c>
      <c r="BH9" s="22">
        <f t="shared" si="3"/>
        <v>41104</v>
      </c>
      <c r="BI9" s="22">
        <f t="shared" si="4"/>
        <v>84029</v>
      </c>
      <c r="BJ9" s="21"/>
      <c r="BK9" s="53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30</v>
      </c>
      <c r="I10" s="1">
        <v>58600</v>
      </c>
      <c r="J10" s="21">
        <v>0</v>
      </c>
      <c r="K10" s="1">
        <f t="shared" si="5"/>
        <v>22268</v>
      </c>
      <c r="L10" s="1">
        <v>1800</v>
      </c>
      <c r="M10" s="1">
        <f t="shared" si="6"/>
        <v>684</v>
      </c>
      <c r="N10" s="20">
        <v>0</v>
      </c>
      <c r="O10" s="1">
        <f t="shared" si="7"/>
        <v>11322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5860</v>
      </c>
      <c r="AA10" s="22">
        <v>0</v>
      </c>
      <c r="AB10" s="22">
        <v>0</v>
      </c>
      <c r="AC10" s="22">
        <f t="shared" si="1"/>
        <v>101534</v>
      </c>
      <c r="AD10" s="13">
        <v>4000</v>
      </c>
      <c r="AE10" s="22">
        <v>0</v>
      </c>
      <c r="AF10" s="24">
        <v>157</v>
      </c>
      <c r="AG10" s="1">
        <v>170</v>
      </c>
      <c r="AH10" s="13">
        <f t="shared" si="8"/>
        <v>8087</v>
      </c>
      <c r="AI10" s="13">
        <f t="shared" si="9"/>
        <v>11322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5860</v>
      </c>
      <c r="BB10" s="24">
        <v>0</v>
      </c>
      <c r="BC10" s="1">
        <v>0</v>
      </c>
      <c r="BD10" s="24">
        <v>0</v>
      </c>
      <c r="BE10" s="24">
        <v>0</v>
      </c>
      <c r="BF10" s="24">
        <v>0</v>
      </c>
      <c r="BG10" s="24">
        <v>0</v>
      </c>
      <c r="BH10" s="22">
        <f t="shared" si="3"/>
        <v>29656</v>
      </c>
      <c r="BI10" s="22">
        <f t="shared" si="4"/>
        <v>71878</v>
      </c>
      <c r="BJ10" s="21"/>
      <c r="BK10" s="53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30</v>
      </c>
      <c r="I11" s="1">
        <v>64100</v>
      </c>
      <c r="J11" s="21">
        <v>0</v>
      </c>
      <c r="K11" s="1">
        <f t="shared" si="5"/>
        <v>24358</v>
      </c>
      <c r="L11" s="1">
        <v>1800</v>
      </c>
      <c r="M11" s="1">
        <f t="shared" si="6"/>
        <v>684</v>
      </c>
      <c r="N11" s="20">
        <f>ROUND(((I11)*9%),0)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104121</v>
      </c>
      <c r="AD11" s="13">
        <v>12500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40000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58970</v>
      </c>
      <c r="BI11" s="22">
        <f t="shared" si="4"/>
        <v>45151</v>
      </c>
      <c r="BJ11" s="21"/>
      <c r="BK11" s="53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30</v>
      </c>
      <c r="I12" s="1">
        <v>52000</v>
      </c>
      <c r="J12" s="21">
        <v>0</v>
      </c>
      <c r="K12" s="1">
        <f t="shared" si="5"/>
        <v>19760</v>
      </c>
      <c r="L12" s="1">
        <v>1800</v>
      </c>
      <c r="M12" s="1">
        <f t="shared" si="6"/>
        <v>684</v>
      </c>
      <c r="N12" s="20">
        <v>0</v>
      </c>
      <c r="O12" s="1">
        <f t="shared" si="7"/>
        <v>10046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90490</v>
      </c>
      <c r="AD12" s="13">
        <v>5000</v>
      </c>
      <c r="AE12" s="22">
        <v>0</v>
      </c>
      <c r="AF12" s="24">
        <v>545</v>
      </c>
      <c r="AG12" s="1">
        <v>170</v>
      </c>
      <c r="AH12" s="13">
        <f t="shared" si="8"/>
        <v>7176</v>
      </c>
      <c r="AI12" s="13">
        <f>O12</f>
        <v>10046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28197</v>
      </c>
      <c r="BI12" s="22">
        <f t="shared" si="4"/>
        <v>62293</v>
      </c>
      <c r="BJ12" s="21"/>
      <c r="BK12" s="53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30</v>
      </c>
      <c r="I13" s="1">
        <v>49000</v>
      </c>
      <c r="J13" s="21">
        <v>0</v>
      </c>
      <c r="K13" s="1">
        <f t="shared" si="5"/>
        <v>18620</v>
      </c>
      <c r="L13" s="1">
        <v>1800</v>
      </c>
      <c r="M13" s="1">
        <f t="shared" si="6"/>
        <v>684</v>
      </c>
      <c r="N13" s="20">
        <v>0</v>
      </c>
      <c r="O13" s="1">
        <f t="shared" si="7"/>
        <v>9467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85471</v>
      </c>
      <c r="AD13" s="13">
        <v>10500</v>
      </c>
      <c r="AE13" s="22">
        <v>0</v>
      </c>
      <c r="AF13" s="24">
        <v>861</v>
      </c>
      <c r="AG13" s="1">
        <v>170</v>
      </c>
      <c r="AH13" s="13">
        <f t="shared" si="8"/>
        <v>6762</v>
      </c>
      <c r="AI13" s="13">
        <f>O13</f>
        <v>9467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32720</v>
      </c>
      <c r="BI13" s="22">
        <f t="shared" si="4"/>
        <v>52751</v>
      </c>
      <c r="BJ13" s="21"/>
      <c r="BK13" s="53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30</v>
      </c>
      <c r="I14" s="1">
        <v>50500</v>
      </c>
      <c r="J14" s="21">
        <v>0</v>
      </c>
      <c r="K14" s="1">
        <f t="shared" si="5"/>
        <v>19190</v>
      </c>
      <c r="L14" s="1">
        <v>3600</v>
      </c>
      <c r="M14" s="1">
        <f t="shared" si="6"/>
        <v>1368</v>
      </c>
      <c r="N14" s="1">
        <v>4545</v>
      </c>
      <c r="O14" s="1">
        <f t="shared" si="7"/>
        <v>9757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5050</v>
      </c>
      <c r="AA14" s="22">
        <v>0</v>
      </c>
      <c r="AB14" s="22">
        <v>0</v>
      </c>
      <c r="AC14" s="22">
        <f t="shared" si="1"/>
        <v>95010</v>
      </c>
      <c r="AD14" s="13">
        <v>7000</v>
      </c>
      <c r="AE14" s="22">
        <v>0</v>
      </c>
      <c r="AF14" s="24">
        <v>0</v>
      </c>
      <c r="AG14" s="1">
        <v>0</v>
      </c>
      <c r="AH14" s="24">
        <f t="shared" si="8"/>
        <v>6969</v>
      </c>
      <c r="AI14" s="24">
        <f t="shared" si="9"/>
        <v>9757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5050</v>
      </c>
      <c r="BB14" s="24">
        <v>0</v>
      </c>
      <c r="BC14" s="1">
        <v>0</v>
      </c>
      <c r="BD14" s="24">
        <v>0</v>
      </c>
      <c r="BE14" s="24">
        <v>0</v>
      </c>
      <c r="BF14" s="24">
        <v>0</v>
      </c>
      <c r="BG14" s="24">
        <v>0</v>
      </c>
      <c r="BH14" s="22">
        <f t="shared" si="3"/>
        <v>28836</v>
      </c>
      <c r="BI14" s="22">
        <f t="shared" si="4"/>
        <v>66174</v>
      </c>
      <c r="BJ14" s="21"/>
      <c r="BK14" s="53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21">
        <v>30</v>
      </c>
      <c r="I15" s="1">
        <v>56900</v>
      </c>
      <c r="J15" s="21">
        <v>0</v>
      </c>
      <c r="K15" s="1">
        <f t="shared" si="5"/>
        <v>21622</v>
      </c>
      <c r="L15" s="1">
        <v>1800</v>
      </c>
      <c r="M15" s="1">
        <f t="shared" si="6"/>
        <v>684</v>
      </c>
      <c r="N15" s="1">
        <v>0</v>
      </c>
      <c r="O15" s="1">
        <f t="shared" si="7"/>
        <v>10993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5690</v>
      </c>
      <c r="AA15" s="22">
        <v>0</v>
      </c>
      <c r="AB15" s="22">
        <v>0</v>
      </c>
      <c r="AC15" s="22">
        <f t="shared" si="1"/>
        <v>98689</v>
      </c>
      <c r="AD15" s="13">
        <v>7000</v>
      </c>
      <c r="AE15" s="22">
        <v>0</v>
      </c>
      <c r="AF15" s="24">
        <v>166</v>
      </c>
      <c r="AG15" s="1">
        <v>170</v>
      </c>
      <c r="AH15" s="13">
        <f t="shared" si="8"/>
        <v>7852</v>
      </c>
      <c r="AI15" s="13">
        <f t="shared" si="9"/>
        <v>10993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5690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31931</v>
      </c>
      <c r="BI15" s="22">
        <f t="shared" si="4"/>
        <v>66758</v>
      </c>
      <c r="BJ15" s="21"/>
      <c r="BK15" s="53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30</v>
      </c>
      <c r="I16" s="1">
        <v>64100</v>
      </c>
      <c r="J16" s="21">
        <v>0</v>
      </c>
      <c r="K16" s="1">
        <f t="shared" si="5"/>
        <v>24358</v>
      </c>
      <c r="L16" s="1">
        <v>1800</v>
      </c>
      <c r="M16" s="1">
        <f t="shared" si="6"/>
        <v>684</v>
      </c>
      <c r="N16" s="1">
        <v>0</v>
      </c>
      <c r="O16" s="1">
        <f t="shared" si="7"/>
        <v>12384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110736</v>
      </c>
      <c r="AD16" s="13">
        <v>8000</v>
      </c>
      <c r="AE16" s="22">
        <v>0</v>
      </c>
      <c r="AF16" s="24">
        <v>263</v>
      </c>
      <c r="AG16" s="1">
        <v>170</v>
      </c>
      <c r="AH16" s="13">
        <f t="shared" si="8"/>
        <v>8846</v>
      </c>
      <c r="AI16" s="13">
        <f t="shared" si="9"/>
        <v>12384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24">
        <v>0</v>
      </c>
      <c r="BF16" s="24">
        <v>0</v>
      </c>
      <c r="BG16" s="13">
        <v>0</v>
      </c>
      <c r="BH16" s="22">
        <f t="shared" si="3"/>
        <v>36133</v>
      </c>
      <c r="BI16" s="22">
        <f t="shared" si="4"/>
        <v>74603</v>
      </c>
      <c r="BJ16" s="21"/>
      <c r="BK16" s="53"/>
    </row>
    <row r="17" spans="1:63" s="23" customFormat="1" ht="31.5">
      <c r="A17" s="43">
        <v>15</v>
      </c>
      <c r="B17" s="1">
        <v>53895</v>
      </c>
      <c r="C17" s="12" t="s">
        <v>80</v>
      </c>
      <c r="D17" s="15" t="s">
        <v>78</v>
      </c>
      <c r="E17" s="21">
        <v>8</v>
      </c>
      <c r="F17" s="1">
        <v>1</v>
      </c>
      <c r="G17" s="1">
        <v>1</v>
      </c>
      <c r="H17" s="21">
        <v>30</v>
      </c>
      <c r="I17" s="1">
        <v>66000</v>
      </c>
      <c r="J17" s="21">
        <v>0</v>
      </c>
      <c r="K17" s="1">
        <f t="shared" si="5"/>
        <v>25080</v>
      </c>
      <c r="L17" s="1">
        <v>1800</v>
      </c>
      <c r="M17" s="1">
        <f t="shared" si="6"/>
        <v>684</v>
      </c>
      <c r="N17" s="1">
        <v>0</v>
      </c>
      <c r="O17" s="1">
        <f t="shared" si="7"/>
        <v>12751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113915</v>
      </c>
      <c r="AD17" s="13">
        <v>10000</v>
      </c>
      <c r="AE17" s="22">
        <v>0</v>
      </c>
      <c r="AF17" s="24">
        <v>227</v>
      </c>
      <c r="AG17" s="1">
        <v>170</v>
      </c>
      <c r="AH17" s="13">
        <f t="shared" si="8"/>
        <v>9108</v>
      </c>
      <c r="AI17" s="13">
        <f t="shared" si="9"/>
        <v>12751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24">
        <v>0</v>
      </c>
      <c r="BF17" s="24">
        <v>0</v>
      </c>
      <c r="BG17" s="24">
        <v>0</v>
      </c>
      <c r="BH17" s="22">
        <f t="shared" si="3"/>
        <v>38916</v>
      </c>
      <c r="BI17" s="22">
        <f t="shared" si="4"/>
        <v>74999</v>
      </c>
      <c r="BJ17" s="21"/>
      <c r="BK17" s="53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30</v>
      </c>
      <c r="I18" s="1">
        <v>46200</v>
      </c>
      <c r="J18" s="21">
        <v>0</v>
      </c>
      <c r="K18" s="1">
        <f t="shared" si="5"/>
        <v>17556</v>
      </c>
      <c r="L18" s="1">
        <v>1800</v>
      </c>
      <c r="M18" s="1">
        <f t="shared" si="6"/>
        <v>684</v>
      </c>
      <c r="N18" s="1">
        <v>0</v>
      </c>
      <c r="O18" s="1">
        <f t="shared" si="7"/>
        <v>8926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80786</v>
      </c>
      <c r="AD18" s="13">
        <v>3000</v>
      </c>
      <c r="AE18" s="22">
        <v>0</v>
      </c>
      <c r="AF18" s="24">
        <v>264</v>
      </c>
      <c r="AG18" s="1">
        <v>170</v>
      </c>
      <c r="AH18" s="13">
        <f t="shared" si="8"/>
        <v>6376</v>
      </c>
      <c r="AI18" s="13">
        <f t="shared" si="9"/>
        <v>8926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24">
        <v>0</v>
      </c>
      <c r="BF18" s="24">
        <v>0</v>
      </c>
      <c r="BG18" s="24">
        <v>0</v>
      </c>
      <c r="BH18" s="22">
        <f t="shared" si="3"/>
        <v>23416</v>
      </c>
      <c r="BI18" s="22">
        <f t="shared" si="4"/>
        <v>57370</v>
      </c>
      <c r="BJ18" s="21"/>
      <c r="BK18" s="53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30</v>
      </c>
      <c r="I19" s="1">
        <v>47600</v>
      </c>
      <c r="J19" s="21">
        <v>0</v>
      </c>
      <c r="K19" s="1">
        <f t="shared" si="5"/>
        <v>18088</v>
      </c>
      <c r="L19" s="1">
        <v>1800</v>
      </c>
      <c r="M19" s="1">
        <f t="shared" si="6"/>
        <v>684</v>
      </c>
      <c r="N19" s="1">
        <v>0</v>
      </c>
      <c r="O19" s="1">
        <f t="shared" si="7"/>
        <v>9196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83128</v>
      </c>
      <c r="AD19" s="13">
        <v>3000</v>
      </c>
      <c r="AE19" s="22">
        <v>0</v>
      </c>
      <c r="AF19" s="24">
        <v>220</v>
      </c>
      <c r="AG19" s="1">
        <v>170</v>
      </c>
      <c r="AH19" s="13">
        <f t="shared" si="8"/>
        <v>6569</v>
      </c>
      <c r="AI19" s="13">
        <f t="shared" si="9"/>
        <v>9196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24">
        <v>0</v>
      </c>
      <c r="BF19" s="24">
        <v>0</v>
      </c>
      <c r="BG19" s="24">
        <v>0</v>
      </c>
      <c r="BH19" s="22">
        <f t="shared" si="3"/>
        <v>23975</v>
      </c>
      <c r="BI19" s="22">
        <f t="shared" si="4"/>
        <v>59153</v>
      </c>
      <c r="BJ19" s="21"/>
      <c r="BK19" s="53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30</v>
      </c>
      <c r="I20" s="1">
        <v>49000</v>
      </c>
      <c r="J20" s="21">
        <v>0</v>
      </c>
      <c r="K20" s="1">
        <f t="shared" si="5"/>
        <v>18620</v>
      </c>
      <c r="L20" s="1">
        <v>1800</v>
      </c>
      <c r="M20" s="1">
        <f t="shared" si="6"/>
        <v>684</v>
      </c>
      <c r="N20" s="1">
        <v>0</v>
      </c>
      <c r="O20" s="1">
        <f t="shared" si="7"/>
        <v>9467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85471</v>
      </c>
      <c r="AD20" s="13">
        <v>3500</v>
      </c>
      <c r="AE20" s="22">
        <v>0</v>
      </c>
      <c r="AF20" s="24">
        <v>235</v>
      </c>
      <c r="AG20" s="1">
        <v>170</v>
      </c>
      <c r="AH20" s="13">
        <f t="shared" si="8"/>
        <v>6762</v>
      </c>
      <c r="AI20" s="13">
        <f t="shared" si="9"/>
        <v>9467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24">
        <v>0</v>
      </c>
      <c r="BF20" s="24">
        <v>0</v>
      </c>
      <c r="BG20" s="24">
        <v>0</v>
      </c>
      <c r="BH20" s="22">
        <f t="shared" si="3"/>
        <v>25094</v>
      </c>
      <c r="BI20" s="22">
        <f t="shared" si="4"/>
        <v>60377</v>
      </c>
      <c r="BJ20" s="21"/>
      <c r="BK20" s="53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30</v>
      </c>
      <c r="I21" s="1">
        <v>38700</v>
      </c>
      <c r="J21" s="21">
        <v>0</v>
      </c>
      <c r="K21" s="1">
        <f t="shared" si="5"/>
        <v>14706</v>
      </c>
      <c r="L21" s="1">
        <v>1800</v>
      </c>
      <c r="M21" s="1">
        <f t="shared" si="6"/>
        <v>684</v>
      </c>
      <c r="N21" s="1">
        <v>0</v>
      </c>
      <c r="O21" s="1">
        <f t="shared" si="7"/>
        <v>7477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3870</v>
      </c>
      <c r="AA21" s="22">
        <v>0</v>
      </c>
      <c r="AB21" s="22">
        <v>0</v>
      </c>
      <c r="AC21" s="22">
        <f t="shared" si="1"/>
        <v>68237</v>
      </c>
      <c r="AD21" s="13">
        <v>0</v>
      </c>
      <c r="AE21" s="22">
        <v>0</v>
      </c>
      <c r="AF21" s="24">
        <v>142</v>
      </c>
      <c r="AG21" s="1">
        <v>170</v>
      </c>
      <c r="AH21" s="13">
        <f t="shared" si="8"/>
        <v>5341</v>
      </c>
      <c r="AI21" s="13">
        <f t="shared" si="9"/>
        <v>7477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1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3870</v>
      </c>
      <c r="BB21" s="24">
        <v>0</v>
      </c>
      <c r="BC21" s="1">
        <v>0</v>
      </c>
      <c r="BD21" s="24">
        <v>0</v>
      </c>
      <c r="BE21" s="24">
        <v>0</v>
      </c>
      <c r="BF21" s="24">
        <v>0</v>
      </c>
      <c r="BG21" s="24">
        <v>0</v>
      </c>
      <c r="BH21" s="22">
        <f t="shared" si="3"/>
        <v>17060</v>
      </c>
      <c r="BI21" s="22">
        <f t="shared" si="4"/>
        <v>51177</v>
      </c>
      <c r="BJ21" s="21"/>
      <c r="BK21" s="53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30</v>
      </c>
      <c r="I22" s="1">
        <v>41100</v>
      </c>
      <c r="J22" s="21">
        <v>0</v>
      </c>
      <c r="K22" s="1">
        <f t="shared" si="5"/>
        <v>15618</v>
      </c>
      <c r="L22" s="1">
        <v>1800</v>
      </c>
      <c r="M22" s="1">
        <f t="shared" si="6"/>
        <v>684</v>
      </c>
      <c r="N22" s="1">
        <v>0</v>
      </c>
      <c r="O22" s="1">
        <f t="shared" si="7"/>
        <v>7941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4110</v>
      </c>
      <c r="AA22" s="22">
        <v>0</v>
      </c>
      <c r="AB22" s="22">
        <v>0</v>
      </c>
      <c r="AC22" s="22">
        <f t="shared" si="1"/>
        <v>72253</v>
      </c>
      <c r="AD22" s="13">
        <v>0</v>
      </c>
      <c r="AE22" s="22">
        <v>0</v>
      </c>
      <c r="AF22" s="24">
        <v>168</v>
      </c>
      <c r="AG22" s="1">
        <v>170</v>
      </c>
      <c r="AH22" s="13">
        <f t="shared" si="8"/>
        <v>5672</v>
      </c>
      <c r="AI22" s="13">
        <f t="shared" si="9"/>
        <v>7941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4110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18121</v>
      </c>
      <c r="BI22" s="22">
        <f t="shared" si="4"/>
        <v>54132</v>
      </c>
      <c r="BJ22" s="21"/>
      <c r="BK22" s="53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30</v>
      </c>
      <c r="I23" s="1">
        <v>41100</v>
      </c>
      <c r="J23" s="21">
        <v>0</v>
      </c>
      <c r="K23" s="1">
        <f t="shared" si="5"/>
        <v>15618</v>
      </c>
      <c r="L23" s="1">
        <v>1800</v>
      </c>
      <c r="M23" s="1">
        <f t="shared" si="6"/>
        <v>684</v>
      </c>
      <c r="N23" s="1">
        <v>0</v>
      </c>
      <c r="O23" s="1">
        <f t="shared" si="7"/>
        <v>7941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72253</v>
      </c>
      <c r="AD23" s="13">
        <v>0</v>
      </c>
      <c r="AE23" s="22">
        <v>0</v>
      </c>
      <c r="AF23" s="24">
        <v>179</v>
      </c>
      <c r="AG23" s="1">
        <v>170</v>
      </c>
      <c r="AH23" s="13">
        <f t="shared" si="8"/>
        <v>5672</v>
      </c>
      <c r="AI23" s="13">
        <f t="shared" si="9"/>
        <v>7941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1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4110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18132</v>
      </c>
      <c r="BI23" s="22">
        <f t="shared" si="4"/>
        <v>54121</v>
      </c>
      <c r="BJ23" s="21"/>
      <c r="BK23" s="53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30</v>
      </c>
      <c r="I24" s="1">
        <v>21100</v>
      </c>
      <c r="J24" s="21">
        <v>0</v>
      </c>
      <c r="K24" s="1">
        <f t="shared" si="5"/>
        <v>8018</v>
      </c>
      <c r="L24" s="1">
        <v>900</v>
      </c>
      <c r="M24" s="1">
        <f t="shared" si="6"/>
        <v>342</v>
      </c>
      <c r="N24" s="1">
        <v>0</v>
      </c>
      <c r="O24" s="1">
        <f t="shared" si="7"/>
        <v>4077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2110</v>
      </c>
      <c r="AA24" s="22">
        <v>0</v>
      </c>
      <c r="AB24" s="22">
        <v>0</v>
      </c>
      <c r="AC24" s="22">
        <f t="shared" si="1"/>
        <v>38247</v>
      </c>
      <c r="AD24" s="13">
        <v>0</v>
      </c>
      <c r="AE24" s="22">
        <v>0</v>
      </c>
      <c r="AF24" s="24">
        <v>96</v>
      </c>
      <c r="AG24" s="1">
        <v>170</v>
      </c>
      <c r="AH24" s="13">
        <f t="shared" si="8"/>
        <v>2912</v>
      </c>
      <c r="AI24" s="13">
        <f t="shared" si="9"/>
        <v>4077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2110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9395</v>
      </c>
      <c r="BI24" s="22">
        <f t="shared" si="4"/>
        <v>28852</v>
      </c>
      <c r="BJ24" s="21"/>
      <c r="BK24" s="53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30</v>
      </c>
      <c r="I25" s="1">
        <v>39800</v>
      </c>
      <c r="J25" s="21">
        <v>0</v>
      </c>
      <c r="K25" s="1">
        <f t="shared" si="5"/>
        <v>15124</v>
      </c>
      <c r="L25" s="1">
        <v>1800</v>
      </c>
      <c r="M25" s="1">
        <f t="shared" si="6"/>
        <v>684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3980</v>
      </c>
      <c r="AA25" s="22">
        <v>0</v>
      </c>
      <c r="AB25" s="22">
        <v>0</v>
      </c>
      <c r="AC25" s="22">
        <f t="shared" si="1"/>
        <v>62388</v>
      </c>
      <c r="AD25" s="13">
        <v>0</v>
      </c>
      <c r="AE25" s="22">
        <v>0</v>
      </c>
      <c r="AF25" s="24">
        <v>283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20">
        <v>10000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3980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14433</v>
      </c>
      <c r="BI25" s="22">
        <f t="shared" si="4"/>
        <v>47955</v>
      </c>
      <c r="BJ25" s="21"/>
      <c r="BK25" s="53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30</v>
      </c>
      <c r="I26" s="1">
        <v>35000</v>
      </c>
      <c r="J26" s="21">
        <v>0</v>
      </c>
      <c r="K26" s="1">
        <f t="shared" si="5"/>
        <v>13300</v>
      </c>
      <c r="L26" s="1">
        <v>1800</v>
      </c>
      <c r="M26" s="1">
        <f t="shared" si="6"/>
        <v>684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3500</v>
      </c>
      <c r="AA26" s="22">
        <v>0</v>
      </c>
      <c r="AB26" s="22">
        <v>0</v>
      </c>
      <c r="AC26" s="22">
        <f t="shared" si="1"/>
        <v>55284</v>
      </c>
      <c r="AD26" s="13">
        <v>0</v>
      </c>
      <c r="AE26" s="22">
        <v>0</v>
      </c>
      <c r="AF26" s="24">
        <v>372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23000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3500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27042</v>
      </c>
      <c r="BI26" s="22">
        <f t="shared" si="4"/>
        <v>28242</v>
      </c>
      <c r="BJ26" s="21"/>
      <c r="BK26" s="53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30</v>
      </c>
      <c r="I27" s="2">
        <v>22100</v>
      </c>
      <c r="J27" s="29">
        <v>0</v>
      </c>
      <c r="K27" s="1">
        <f t="shared" si="5"/>
        <v>8398</v>
      </c>
      <c r="L27" s="2">
        <v>900</v>
      </c>
      <c r="M27" s="1">
        <f t="shared" si="6"/>
        <v>342</v>
      </c>
      <c r="N27" s="2">
        <v>0</v>
      </c>
      <c r="O27" s="1">
        <f t="shared" si="7"/>
        <v>4270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2210</v>
      </c>
      <c r="AA27" s="30">
        <v>0</v>
      </c>
      <c r="AB27" s="22">
        <v>0</v>
      </c>
      <c r="AC27" s="22">
        <f t="shared" si="1"/>
        <v>39220</v>
      </c>
      <c r="AD27" s="13">
        <v>0</v>
      </c>
      <c r="AE27" s="30">
        <v>0</v>
      </c>
      <c r="AF27" s="24">
        <v>172</v>
      </c>
      <c r="AG27" s="2">
        <v>140</v>
      </c>
      <c r="AH27" s="13">
        <f t="shared" si="8"/>
        <v>3050</v>
      </c>
      <c r="AI27" s="13">
        <f t="shared" si="9"/>
        <v>4270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2210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9872</v>
      </c>
      <c r="BI27" s="22">
        <f t="shared" si="4"/>
        <v>29348</v>
      </c>
      <c r="BJ27" s="29"/>
      <c r="BK27" s="53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30</v>
      </c>
      <c r="I28" s="2">
        <v>20300</v>
      </c>
      <c r="J28" s="29">
        <v>0</v>
      </c>
      <c r="K28" s="1">
        <f t="shared" si="5"/>
        <v>7714</v>
      </c>
      <c r="L28" s="2">
        <v>900</v>
      </c>
      <c r="M28" s="1">
        <f t="shared" si="6"/>
        <v>342</v>
      </c>
      <c r="N28" s="2">
        <v>0</v>
      </c>
      <c r="O28" s="1">
        <f t="shared" si="7"/>
        <v>3922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2030</v>
      </c>
      <c r="AA28" s="30">
        <v>0</v>
      </c>
      <c r="AB28" s="22">
        <v>0</v>
      </c>
      <c r="AC28" s="22">
        <f t="shared" si="1"/>
        <v>36208</v>
      </c>
      <c r="AD28" s="13">
        <v>0</v>
      </c>
      <c r="AE28" s="30">
        <v>0</v>
      </c>
      <c r="AF28" s="24">
        <v>277</v>
      </c>
      <c r="AG28" s="2">
        <v>140</v>
      </c>
      <c r="AH28" s="13">
        <f t="shared" si="8"/>
        <v>2801</v>
      </c>
      <c r="AI28" s="13">
        <f t="shared" si="9"/>
        <v>3922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2030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9200</v>
      </c>
      <c r="BI28" s="22">
        <f t="shared" si="4"/>
        <v>27008</v>
      </c>
      <c r="BJ28" s="29"/>
      <c r="BK28" s="5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1389700</v>
      </c>
      <c r="J29" s="35">
        <f aca="true" t="shared" si="11" ref="J29:BI29">SUM(J3:J28)</f>
        <v>0</v>
      </c>
      <c r="K29" s="35">
        <f t="shared" si="11"/>
        <v>528086</v>
      </c>
      <c r="L29" s="35">
        <f t="shared" si="11"/>
        <v>53100</v>
      </c>
      <c r="M29" s="35">
        <f t="shared" si="11"/>
        <v>20178</v>
      </c>
      <c r="N29" s="35">
        <f t="shared" si="11"/>
        <v>16803</v>
      </c>
      <c r="O29" s="35">
        <f t="shared" si="11"/>
        <v>241658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138970</v>
      </c>
      <c r="AA29" s="35">
        <f t="shared" si="11"/>
        <v>0</v>
      </c>
      <c r="AB29" s="35">
        <f t="shared" si="11"/>
        <v>0</v>
      </c>
      <c r="AC29" s="35">
        <f t="shared" si="11"/>
        <v>2415995</v>
      </c>
      <c r="AD29" s="35">
        <f t="shared" si="11"/>
        <v>177500</v>
      </c>
      <c r="AE29" s="35">
        <f t="shared" si="11"/>
        <v>0</v>
      </c>
      <c r="AF29" s="35">
        <f t="shared" si="11"/>
        <v>6559</v>
      </c>
      <c r="AG29" s="35">
        <f t="shared" si="11"/>
        <v>4100</v>
      </c>
      <c r="AH29" s="35">
        <f t="shared" si="11"/>
        <v>172613</v>
      </c>
      <c r="AI29" s="35">
        <f t="shared" si="11"/>
        <v>241658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73000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138970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815870</v>
      </c>
      <c r="BI29" s="35">
        <f t="shared" si="11"/>
        <v>1600125</v>
      </c>
      <c r="BJ29" s="35"/>
      <c r="BK29" s="54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2022-11-21T06:10:31Z</dcterms:modified>
  <cp:category/>
  <cp:version/>
  <cp:contentType/>
  <cp:contentStatus/>
</cp:coreProperties>
</file>