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SHEET 1" sheetId="1" r:id="rId1"/>
  </sheets>
  <definedNames>
    <definedName name="_xlnm.Print_Area" localSheetId="0">'SHEET 1'!$A$1:$BI$29</definedName>
  </definedNames>
  <calcPr fullCalcOnLoad="1"/>
</workbook>
</file>

<file path=xl/sharedStrings.xml><?xml version="1.0" encoding="utf-8"?>
<sst xmlns="http://schemas.openxmlformats.org/spreadsheetml/2006/main" count="116" uniqueCount="104">
  <si>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</si>
  <si>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</si>
  <si>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</si>
  <si>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</si>
  <si>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</si>
  <si>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</si>
  <si>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</si>
  <si>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</si>
  <si>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</si>
  <si>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</si>
  <si>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</si>
  <si>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</si>
  <si>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</si>
  <si>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</si>
  <si>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</si>
  <si>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</si>
  <si>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</si>
  <si>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</si>
  <si>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</si>
  <si>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</si>
  <si>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</si>
  <si>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</si>
  <si>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</si>
  <si>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</si>
  <si>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</si>
  <si>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</si>
  <si>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</si>
  <si>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</si>
  <si>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</si>
  <si>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</si>
  <si>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</si>
  <si>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</si>
  <si>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</si>
  <si>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</si>
  <si>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</si>
  <si>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</si>
  <si>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</si>
  <si>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</si>
  <si>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</si>
  <si>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</si>
  <si>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</si>
  <si>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</si>
  <si>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</si>
  <si>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</si>
  <si>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</si>
  <si>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</si>
  <si>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</si>
  <si>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</si>
  <si>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</si>
  <si>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</si>
  <si>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</si>
  <si>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</si>
  <si>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</si>
  <si>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</si>
  <si>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</si>
  <si>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</si>
  <si>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Principal</t>
  </si>
  <si>
    <t>PGT (Chem)</t>
  </si>
  <si>
    <t>PGT (Com.)</t>
  </si>
  <si>
    <t>PGT (Bio.)</t>
  </si>
  <si>
    <t>Mrs. Asha Kumari</t>
  </si>
  <si>
    <t>Sh. Pushpak Rana</t>
  </si>
  <si>
    <t>Sh. Somveer Dhaka</t>
  </si>
  <si>
    <t xml:space="preserve">Mrs. Anuradha </t>
  </si>
  <si>
    <t>PRT</t>
  </si>
  <si>
    <t>Ms.Malika</t>
  </si>
  <si>
    <t>Sub Staff</t>
  </si>
  <si>
    <t>Sh. Chhota Ram</t>
  </si>
  <si>
    <t>Sh. Joginder Kumar</t>
  </si>
  <si>
    <t>Smt. Trishla Devi</t>
  </si>
  <si>
    <t>TOTAL</t>
  </si>
  <si>
    <t>Mr. Pawan Kumar Ruhela</t>
  </si>
  <si>
    <t>Mr. Deepak</t>
  </si>
  <si>
    <t>TGT (Skt)</t>
  </si>
  <si>
    <t>Smt. Santosh Kumari</t>
  </si>
  <si>
    <t>Mr. Kishna Ram Senwar</t>
  </si>
  <si>
    <t>TGT (Art)</t>
  </si>
  <si>
    <t>Mr. Kantia Thakur</t>
  </si>
  <si>
    <t>TGT (Lib)</t>
  </si>
  <si>
    <t>Mr. Rohit</t>
  </si>
  <si>
    <t>Mr. Vinay Shanker Mahajan</t>
  </si>
  <si>
    <t>Mr. Som Dutt</t>
  </si>
  <si>
    <t>PGT (Phy)</t>
  </si>
  <si>
    <t>PGT-(Eng)</t>
  </si>
  <si>
    <t>PGT-(Maths)</t>
  </si>
  <si>
    <t>TGT-(SST)</t>
  </si>
  <si>
    <t>Mr. Virender Singh</t>
  </si>
  <si>
    <t>Mr. Hardeep</t>
  </si>
  <si>
    <t>JSA</t>
  </si>
  <si>
    <t>Mr. Sanjay Kumar</t>
  </si>
  <si>
    <t>Contribution toward Union</t>
  </si>
  <si>
    <t>Sh. Ramesh Kumar</t>
  </si>
  <si>
    <t>Mr. Surender Singh</t>
  </si>
  <si>
    <t>Mr. Vinod Kumar</t>
  </si>
  <si>
    <t>Ms. Neetu Kumari</t>
  </si>
  <si>
    <t>PRT-Music</t>
  </si>
  <si>
    <t>Mrs. Kamlesh Thakur</t>
  </si>
  <si>
    <t>TGT-(Maths.)</t>
  </si>
  <si>
    <t>Mr. Sarjeet Singh</t>
  </si>
  <si>
    <t>PGT (Hindi)</t>
  </si>
  <si>
    <t>Mr. Jitender Singh</t>
  </si>
  <si>
    <t>TGT-(English)</t>
  </si>
  <si>
    <t>TGT (WE)</t>
  </si>
  <si>
    <t>PAY BILL FOR THE MONTH OF JUNE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</si>
</sst>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1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1"/>
      <name val="Arial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left"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textRotation="90" wrapText="1"/>
    </xf>
    <xf numFmtId="0" fontId="8" fillId="33" borderId="10" xfId="0" applyFont="1" applyFill="1" applyBorder="1" applyAlignment="1">
      <alignment textRotation="90" wrapText="1"/>
    </xf>
    <xf numFmtId="0" fontId="29" fillId="33" borderId="0" xfId="0" applyFont="1" applyFill="1" applyAlignment="1">
      <alignment textRotation="9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 quotePrefix="1">
      <alignment horizontal="center" wrapText="1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30" fillId="33" borderId="10" xfId="0" applyFont="1" applyFill="1" applyBorder="1" applyAlignment="1">
      <alignment wrapText="1"/>
    </xf>
    <xf numFmtId="0" fontId="3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horizontal="center" vertical="center"/>
    </xf>
    <xf numFmtId="1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/>
    </xf>
    <xf numFmtId="0" fontId="6" fillId="33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1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/>
    </xf>
    <xf numFmtId="0" fontId="30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3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" fontId="7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wrapText="1"/>
    </xf>
    <xf numFmtId="0" fontId="30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tabSelected="1" zoomScale="66" zoomScaleNormal="66" zoomScaleSheetLayoutView="86" zoomScalePageLayoutView="30" workbookViewId="0" topLeftCell="A1">
      <selection activeCell="L29" sqref="L29:M30"/>
    </sheetView>
  </sheetViews>
  <sheetFormatPr defaultColWidth="9.140625" defaultRowHeight="15"/>
  <cols>
    <col min="1" max="1" width="6.28125" style="28" customWidth="1"/>
    <col min="2" max="2" width="11.7109375" style="37" customWidth="1"/>
    <col min="3" max="3" width="28.57421875" style="28" customWidth="1"/>
    <col min="4" max="4" width="14.421875" style="28" customWidth="1"/>
    <col min="5" max="5" width="4.140625" style="28" customWidth="1"/>
    <col min="6" max="7" width="4.57421875" style="28" customWidth="1"/>
    <col min="8" max="8" width="6.00390625" style="28" customWidth="1"/>
    <col min="9" max="9" width="12.57421875" style="28" customWidth="1"/>
    <col min="10" max="10" width="5.00390625" style="28" hidden="1" customWidth="1"/>
    <col min="11" max="11" width="10.57421875" style="28" customWidth="1"/>
    <col min="12" max="12" width="11.28125" style="28" customWidth="1"/>
    <col min="13" max="13" width="10.28125" style="28" customWidth="1"/>
    <col min="14" max="14" width="8.7109375" style="28" customWidth="1"/>
    <col min="15" max="15" width="10.57421875" style="28" customWidth="1"/>
    <col min="16" max="16" width="7.7109375" style="28" hidden="1" customWidth="1"/>
    <col min="17" max="17" width="6.28125" style="28" customWidth="1"/>
    <col min="18" max="18" width="9.140625" style="28" customWidth="1"/>
    <col min="19" max="19" width="3.421875" style="28" hidden="1" customWidth="1"/>
    <col min="20" max="20" width="6.140625" style="28" hidden="1" customWidth="1"/>
    <col min="21" max="21" width="3.421875" style="28" hidden="1" customWidth="1"/>
    <col min="22" max="24" width="6.140625" style="28" hidden="1" customWidth="1"/>
    <col min="25" max="25" width="3.421875" style="28" hidden="1" customWidth="1"/>
    <col min="26" max="26" width="13.421875" style="28" customWidth="1"/>
    <col min="27" max="27" width="3.140625" style="28" customWidth="1"/>
    <col min="28" max="28" width="9.140625" style="28" customWidth="1"/>
    <col min="29" max="29" width="12.00390625" style="28" customWidth="1"/>
    <col min="30" max="30" width="10.57421875" style="28" customWidth="1"/>
    <col min="31" max="31" width="4.00390625" style="28" customWidth="1"/>
    <col min="32" max="33" width="8.421875" style="28" customWidth="1"/>
    <col min="34" max="35" width="10.57421875" style="28" customWidth="1"/>
    <col min="36" max="36" width="4.00390625" style="28" hidden="1" customWidth="1"/>
    <col min="37" max="37" width="6.7109375" style="28" hidden="1" customWidth="1"/>
    <col min="38" max="38" width="4.00390625" style="28" hidden="1" customWidth="1"/>
    <col min="39" max="39" width="6.28125" style="28" hidden="1" customWidth="1"/>
    <col min="40" max="40" width="4.28125" style="28" customWidth="1"/>
    <col min="41" max="41" width="11.28125" style="28" customWidth="1"/>
    <col min="42" max="42" width="4.28125" style="28" customWidth="1"/>
    <col min="43" max="43" width="9.7109375" style="28" customWidth="1"/>
    <col min="44" max="44" width="9.421875" style="28" customWidth="1"/>
    <col min="45" max="45" width="8.7109375" style="28" hidden="1" customWidth="1"/>
    <col min="46" max="46" width="9.140625" style="28" hidden="1" customWidth="1"/>
    <col min="47" max="47" width="8.28125" style="28" hidden="1" customWidth="1"/>
    <col min="48" max="49" width="4.00390625" style="28" hidden="1" customWidth="1"/>
    <col min="50" max="50" width="5.57421875" style="28" hidden="1" customWidth="1"/>
    <col min="51" max="51" width="4.00390625" style="28" hidden="1" customWidth="1"/>
    <col min="52" max="52" width="7.7109375" style="28" customWidth="1"/>
    <col min="53" max="53" width="10.57421875" style="28" customWidth="1"/>
    <col min="54" max="54" width="9.8515625" style="28" customWidth="1"/>
    <col min="55" max="55" width="6.28125" style="28" hidden="1" customWidth="1"/>
    <col min="56" max="56" width="4.00390625" style="28" customWidth="1"/>
    <col min="57" max="57" width="9.00390625" style="28" customWidth="1"/>
    <col min="58" max="58" width="6.421875" style="28" hidden="1" customWidth="1"/>
    <col min="59" max="59" width="8.00390625" style="28" customWidth="1"/>
    <col min="60" max="60" width="11.00390625" style="28" bestFit="1" customWidth="1"/>
    <col min="61" max="61" width="12.421875" style="28" bestFit="1" customWidth="1"/>
    <col min="62" max="62" width="6.140625" style="28" customWidth="1"/>
    <col min="63" max="63" width="13.28125" style="28" customWidth="1"/>
    <col min="64" max="16384" width="9.140625" style="28" customWidth="1"/>
  </cols>
  <sheetData>
    <row r="1" spans="1:58" ht="15.75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2" t="str">
        <f>A1</f>
        <v>PAY BILL FOR THE MONTH OF JUNE 2023</v>
      </c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</row>
    <row r="2" spans="1:62" s="10" customFormat="1" ht="145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4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15</v>
      </c>
      <c r="P2" s="7" t="s">
        <v>16</v>
      </c>
      <c r="Q2" s="7" t="s">
        <v>17</v>
      </c>
      <c r="R2" s="7" t="s">
        <v>20</v>
      </c>
      <c r="S2" s="8" t="s">
        <v>22</v>
      </c>
      <c r="T2" s="7" t="s">
        <v>23</v>
      </c>
      <c r="U2" s="8" t="s">
        <v>24</v>
      </c>
      <c r="V2" s="7" t="s">
        <v>25</v>
      </c>
      <c r="W2" s="7" t="s">
        <v>26</v>
      </c>
      <c r="X2" s="7" t="s">
        <v>21</v>
      </c>
      <c r="Y2" s="8" t="s">
        <v>18</v>
      </c>
      <c r="Z2" s="7" t="s">
        <v>14</v>
      </c>
      <c r="AA2" s="8" t="s">
        <v>27</v>
      </c>
      <c r="AB2" s="7" t="s">
        <v>19</v>
      </c>
      <c r="AC2" s="8" t="s">
        <v>28</v>
      </c>
      <c r="AD2" s="9" t="s">
        <v>29</v>
      </c>
      <c r="AE2" s="4" t="s">
        <v>30</v>
      </c>
      <c r="AF2" s="7" t="s">
        <v>32</v>
      </c>
      <c r="AG2" s="7" t="s">
        <v>31</v>
      </c>
      <c r="AH2" s="8" t="s">
        <v>33</v>
      </c>
      <c r="AI2" s="8" t="s">
        <v>15</v>
      </c>
      <c r="AJ2" s="4" t="s">
        <v>34</v>
      </c>
      <c r="AK2" s="8" t="s">
        <v>35</v>
      </c>
      <c r="AL2" s="4" t="s">
        <v>36</v>
      </c>
      <c r="AM2" s="4" t="s">
        <v>37</v>
      </c>
      <c r="AN2" s="4" t="s">
        <v>36</v>
      </c>
      <c r="AO2" s="39" t="s">
        <v>90</v>
      </c>
      <c r="AP2" s="4" t="s">
        <v>38</v>
      </c>
      <c r="AQ2" s="4" t="s">
        <v>39</v>
      </c>
      <c r="AR2" s="4" t="s">
        <v>40</v>
      </c>
      <c r="AS2" s="4" t="s">
        <v>41</v>
      </c>
      <c r="AT2" s="4" t="s">
        <v>42</v>
      </c>
      <c r="AU2" s="4" t="s">
        <v>43</v>
      </c>
      <c r="AV2" s="4" t="s">
        <v>44</v>
      </c>
      <c r="AW2" s="4" t="s">
        <v>36</v>
      </c>
      <c r="AX2" s="8" t="s">
        <v>45</v>
      </c>
      <c r="AY2" s="4" t="s">
        <v>36</v>
      </c>
      <c r="AZ2" s="4" t="s">
        <v>46</v>
      </c>
      <c r="BA2" s="7" t="s">
        <v>14</v>
      </c>
      <c r="BB2" s="7" t="s">
        <v>47</v>
      </c>
      <c r="BC2" s="4" t="s">
        <v>48</v>
      </c>
      <c r="BD2" s="4" t="s">
        <v>49</v>
      </c>
      <c r="BE2" s="4" t="s">
        <v>50</v>
      </c>
      <c r="BF2" s="4" t="s">
        <v>51</v>
      </c>
      <c r="BG2" s="7" t="s">
        <v>52</v>
      </c>
      <c r="BH2" s="8" t="s">
        <v>53</v>
      </c>
      <c r="BI2" s="8" t="s">
        <v>54</v>
      </c>
      <c r="BJ2" s="4" t="s">
        <v>55</v>
      </c>
    </row>
    <row r="3" spans="1:63" s="23" customFormat="1" ht="29.25" customHeight="1">
      <c r="A3" s="21">
        <v>1</v>
      </c>
      <c r="B3" s="1">
        <v>75068</v>
      </c>
      <c r="C3" s="12" t="s">
        <v>75</v>
      </c>
      <c r="D3" s="15" t="s">
        <v>56</v>
      </c>
      <c r="E3" s="21">
        <v>12</v>
      </c>
      <c r="F3" s="1">
        <v>1</v>
      </c>
      <c r="G3" s="1">
        <v>1</v>
      </c>
      <c r="H3" s="21">
        <v>30</v>
      </c>
      <c r="I3" s="50">
        <v>88700</v>
      </c>
      <c r="J3" s="21">
        <v>0</v>
      </c>
      <c r="K3" s="1">
        <f>ROUND(((I3*42)/100),0)</f>
        <v>37254</v>
      </c>
      <c r="L3" s="11">
        <v>3600</v>
      </c>
      <c r="M3" s="1">
        <f>ROUND(((L3)*0.42),0)</f>
        <v>1512</v>
      </c>
      <c r="N3" s="1">
        <v>0</v>
      </c>
      <c r="O3" s="1">
        <f>ROUND(((I3+K3)*0.14),0)</f>
        <v>17634</v>
      </c>
      <c r="P3" s="1">
        <v>0</v>
      </c>
      <c r="Q3" s="1">
        <v>0</v>
      </c>
      <c r="R3" s="22">
        <v>1200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1">
        <f aca="true" t="shared" si="0" ref="Z3:Z28">ROUND(((I3)*0.1),0)</f>
        <v>8870</v>
      </c>
      <c r="AA3" s="22">
        <v>0</v>
      </c>
      <c r="AB3" s="22">
        <v>0</v>
      </c>
      <c r="AC3" s="22">
        <f aca="true" t="shared" si="1" ref="AC3:AC28">SUM(I3:AB3)</f>
        <v>158770</v>
      </c>
      <c r="AD3" s="13">
        <v>15000</v>
      </c>
      <c r="AE3" s="22">
        <v>0</v>
      </c>
      <c r="AF3" s="24">
        <v>344</v>
      </c>
      <c r="AG3" s="1">
        <v>650</v>
      </c>
      <c r="AH3" s="13">
        <f>ROUND(((I3+K3)*0.1),0)</f>
        <v>12595</v>
      </c>
      <c r="AI3" s="13">
        <f>O3</f>
        <v>17634</v>
      </c>
      <c r="AJ3" s="13">
        <v>0</v>
      </c>
      <c r="AK3" s="13">
        <v>0</v>
      </c>
      <c r="AL3" s="22">
        <v>0</v>
      </c>
      <c r="AM3" s="13">
        <v>0</v>
      </c>
      <c r="AN3" s="22">
        <v>0</v>
      </c>
      <c r="AO3" s="41">
        <v>0</v>
      </c>
      <c r="AP3" s="13">
        <v>0</v>
      </c>
      <c r="AQ3" s="1">
        <v>0</v>
      </c>
      <c r="AR3" s="1">
        <v>0</v>
      </c>
      <c r="AS3" s="1">
        <v>0</v>
      </c>
      <c r="AT3" s="13">
        <v>0</v>
      </c>
      <c r="AU3" s="19">
        <f>P3</f>
        <v>0</v>
      </c>
      <c r="AV3" s="13">
        <v>0</v>
      </c>
      <c r="AW3" s="22">
        <v>0</v>
      </c>
      <c r="AX3" s="13">
        <v>0</v>
      </c>
      <c r="AY3" s="22">
        <v>0</v>
      </c>
      <c r="AZ3" s="1">
        <v>120</v>
      </c>
      <c r="BA3" s="22">
        <f aca="true" t="shared" si="2" ref="BA3:BA28">Z3</f>
        <v>8870</v>
      </c>
      <c r="BB3" s="13">
        <v>9264</v>
      </c>
      <c r="BC3" s="1">
        <v>0</v>
      </c>
      <c r="BD3" s="13">
        <v>0</v>
      </c>
      <c r="BE3" s="13">
        <v>0</v>
      </c>
      <c r="BF3" s="13">
        <v>0</v>
      </c>
      <c r="BG3" s="13">
        <v>0</v>
      </c>
      <c r="BH3" s="22">
        <f aca="true" t="shared" si="3" ref="BH3:BH28">SUM(AD3:BG3)</f>
        <v>64477</v>
      </c>
      <c r="BI3" s="22">
        <f aca="true" t="shared" si="4" ref="BI3:BI28">SUM(AC3-BH3)</f>
        <v>94293</v>
      </c>
      <c r="BJ3" s="21"/>
      <c r="BK3" s="53"/>
    </row>
    <row r="4" spans="1:63" s="23" customFormat="1" ht="18.75" customHeight="1">
      <c r="A4" s="21">
        <v>2</v>
      </c>
      <c r="B4" s="1">
        <v>52655</v>
      </c>
      <c r="C4" s="12" t="s">
        <v>89</v>
      </c>
      <c r="D4" s="15" t="s">
        <v>57</v>
      </c>
      <c r="E4" s="21">
        <v>8</v>
      </c>
      <c r="F4" s="1">
        <v>1</v>
      </c>
      <c r="G4" s="1">
        <v>1</v>
      </c>
      <c r="H4" s="21">
        <v>30</v>
      </c>
      <c r="I4" s="11">
        <v>76500</v>
      </c>
      <c r="J4" s="21">
        <v>0</v>
      </c>
      <c r="K4" s="1">
        <f aca="true" t="shared" si="5" ref="K4:K28">ROUND(((I4*42)/100),0)</f>
        <v>32130</v>
      </c>
      <c r="L4" s="11">
        <v>1800</v>
      </c>
      <c r="M4" s="1">
        <f aca="true" t="shared" si="6" ref="M4:M28">ROUND(((L4)*0.42),0)</f>
        <v>756</v>
      </c>
      <c r="N4" s="1">
        <v>0</v>
      </c>
      <c r="O4" s="1">
        <f aca="true" t="shared" si="7" ref="O4:O28">ROUND(((I4+K4)*0.14),0)</f>
        <v>15208</v>
      </c>
      <c r="P4" s="1">
        <v>0</v>
      </c>
      <c r="Q4" s="1">
        <v>0</v>
      </c>
      <c r="R4" s="22">
        <v>1000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1">
        <f t="shared" si="0"/>
        <v>7650</v>
      </c>
      <c r="AA4" s="22">
        <v>0</v>
      </c>
      <c r="AB4" s="22">
        <v>0</v>
      </c>
      <c r="AC4" s="22">
        <f t="shared" si="1"/>
        <v>135044</v>
      </c>
      <c r="AD4" s="13">
        <v>10000</v>
      </c>
      <c r="AE4" s="22">
        <v>0</v>
      </c>
      <c r="AF4" s="24">
        <v>445</v>
      </c>
      <c r="AG4" s="1">
        <v>170</v>
      </c>
      <c r="AH4" s="13">
        <f aca="true" t="shared" si="8" ref="AH4:AH28">ROUND(((I4+K4)*0.1),0)</f>
        <v>10863</v>
      </c>
      <c r="AI4" s="13">
        <f aca="true" t="shared" si="9" ref="AI4:AI28">O4</f>
        <v>15208</v>
      </c>
      <c r="AJ4" s="13">
        <v>0</v>
      </c>
      <c r="AK4" s="13">
        <v>0</v>
      </c>
      <c r="AL4" s="22">
        <v>0</v>
      </c>
      <c r="AM4" s="13">
        <v>0</v>
      </c>
      <c r="AN4" s="22">
        <v>0</v>
      </c>
      <c r="AO4" s="41">
        <v>0</v>
      </c>
      <c r="AP4" s="13">
        <v>0</v>
      </c>
      <c r="AQ4" s="1">
        <v>0</v>
      </c>
      <c r="AR4" s="1">
        <v>0</v>
      </c>
      <c r="AS4" s="1">
        <v>0</v>
      </c>
      <c r="AT4" s="13">
        <v>0</v>
      </c>
      <c r="AU4" s="19">
        <f>P4</f>
        <v>0</v>
      </c>
      <c r="AV4" s="13">
        <v>0</v>
      </c>
      <c r="AW4" s="22">
        <v>0</v>
      </c>
      <c r="AX4" s="13">
        <v>0</v>
      </c>
      <c r="AY4" s="22">
        <v>0</v>
      </c>
      <c r="AZ4" s="1">
        <v>60</v>
      </c>
      <c r="BA4" s="22">
        <f t="shared" si="2"/>
        <v>7650</v>
      </c>
      <c r="BB4" s="13">
        <v>0</v>
      </c>
      <c r="BC4" s="1">
        <v>0</v>
      </c>
      <c r="BD4" s="13">
        <v>0</v>
      </c>
      <c r="BE4" s="13">
        <v>0</v>
      </c>
      <c r="BF4" s="13">
        <v>0</v>
      </c>
      <c r="BG4" s="13">
        <v>0</v>
      </c>
      <c r="BH4" s="22">
        <f t="shared" si="3"/>
        <v>44396</v>
      </c>
      <c r="BI4" s="22">
        <f t="shared" si="4"/>
        <v>90648</v>
      </c>
      <c r="BJ4" s="21"/>
      <c r="BK4" s="54"/>
    </row>
    <row r="5" spans="1:63" s="23" customFormat="1" ht="31.5">
      <c r="A5" s="43">
        <v>3</v>
      </c>
      <c r="B5" s="44">
        <v>52374</v>
      </c>
      <c r="C5" s="12" t="s">
        <v>71</v>
      </c>
      <c r="D5" s="42" t="s">
        <v>58</v>
      </c>
      <c r="E5" s="43">
        <v>10</v>
      </c>
      <c r="F5" s="44">
        <v>1</v>
      </c>
      <c r="G5" s="44">
        <v>1</v>
      </c>
      <c r="H5" s="21">
        <v>30</v>
      </c>
      <c r="I5" s="44">
        <v>75400</v>
      </c>
      <c r="J5" s="43">
        <v>0</v>
      </c>
      <c r="K5" s="1">
        <f t="shared" si="5"/>
        <v>31668</v>
      </c>
      <c r="L5" s="44">
        <v>3600</v>
      </c>
      <c r="M5" s="1">
        <f t="shared" si="6"/>
        <v>1512</v>
      </c>
      <c r="N5" s="44">
        <v>0</v>
      </c>
      <c r="O5" s="44">
        <f t="shared" si="7"/>
        <v>14990</v>
      </c>
      <c r="P5" s="44">
        <v>0</v>
      </c>
      <c r="Q5" s="44">
        <v>0</v>
      </c>
      <c r="R5" s="45">
        <v>1200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4">
        <f t="shared" si="0"/>
        <v>7540</v>
      </c>
      <c r="AA5" s="45">
        <v>0</v>
      </c>
      <c r="AB5" s="45">
        <v>0</v>
      </c>
      <c r="AC5" s="45">
        <f t="shared" si="1"/>
        <v>135910</v>
      </c>
      <c r="AD5" s="46">
        <v>9000</v>
      </c>
      <c r="AE5" s="45">
        <v>0</v>
      </c>
      <c r="AF5" s="47">
        <v>206</v>
      </c>
      <c r="AG5" s="44">
        <v>170</v>
      </c>
      <c r="AH5" s="46">
        <f t="shared" si="8"/>
        <v>10707</v>
      </c>
      <c r="AI5" s="46">
        <f t="shared" si="9"/>
        <v>14990</v>
      </c>
      <c r="AJ5" s="47">
        <v>0</v>
      </c>
      <c r="AK5" s="47">
        <v>0</v>
      </c>
      <c r="AL5" s="45">
        <v>0</v>
      </c>
      <c r="AM5" s="47">
        <v>0</v>
      </c>
      <c r="AN5" s="45">
        <v>0</v>
      </c>
      <c r="AO5" s="48">
        <v>0</v>
      </c>
      <c r="AP5" s="47">
        <v>0</v>
      </c>
      <c r="AQ5" s="44">
        <v>0</v>
      </c>
      <c r="AR5" s="44">
        <v>0</v>
      </c>
      <c r="AS5" s="44">
        <v>0</v>
      </c>
      <c r="AT5" s="47">
        <v>0</v>
      </c>
      <c r="AU5" s="49">
        <v>0</v>
      </c>
      <c r="AV5" s="47">
        <v>0</v>
      </c>
      <c r="AW5" s="45">
        <v>0</v>
      </c>
      <c r="AX5" s="47">
        <v>0</v>
      </c>
      <c r="AY5" s="45">
        <v>0</v>
      </c>
      <c r="AZ5" s="44">
        <v>60</v>
      </c>
      <c r="BA5" s="45">
        <f t="shared" si="2"/>
        <v>7540</v>
      </c>
      <c r="BB5" s="47">
        <v>0</v>
      </c>
      <c r="BC5" s="44">
        <v>0</v>
      </c>
      <c r="BD5" s="47">
        <v>0</v>
      </c>
      <c r="BE5" s="13">
        <v>0</v>
      </c>
      <c r="BF5" s="47">
        <v>0</v>
      </c>
      <c r="BG5" s="46">
        <v>0</v>
      </c>
      <c r="BH5" s="45">
        <f t="shared" si="3"/>
        <v>42673</v>
      </c>
      <c r="BI5" s="45">
        <f t="shared" si="4"/>
        <v>93237</v>
      </c>
      <c r="BJ5" s="21"/>
      <c r="BK5" s="54"/>
    </row>
    <row r="6" spans="1:63" s="23" customFormat="1" ht="15.75">
      <c r="A6" s="21">
        <v>4</v>
      </c>
      <c r="B6" s="1">
        <v>51344</v>
      </c>
      <c r="C6" s="12" t="s">
        <v>72</v>
      </c>
      <c r="D6" s="15" t="s">
        <v>84</v>
      </c>
      <c r="E6" s="21">
        <v>8</v>
      </c>
      <c r="F6" s="1">
        <v>1</v>
      </c>
      <c r="G6" s="1">
        <v>1</v>
      </c>
      <c r="H6" s="21">
        <v>30</v>
      </c>
      <c r="I6" s="38">
        <v>72100</v>
      </c>
      <c r="J6" s="21">
        <v>0</v>
      </c>
      <c r="K6" s="1">
        <f t="shared" si="5"/>
        <v>30282</v>
      </c>
      <c r="L6" s="1">
        <v>1800</v>
      </c>
      <c r="M6" s="1">
        <f t="shared" si="6"/>
        <v>756</v>
      </c>
      <c r="N6" s="20">
        <v>0</v>
      </c>
      <c r="O6" s="1">
        <f t="shared" si="7"/>
        <v>14333</v>
      </c>
      <c r="P6" s="1">
        <v>0</v>
      </c>
      <c r="Q6" s="1">
        <v>0</v>
      </c>
      <c r="R6" s="22">
        <v>1000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1">
        <f t="shared" si="0"/>
        <v>7210</v>
      </c>
      <c r="AA6" s="22">
        <v>0</v>
      </c>
      <c r="AB6" s="22">
        <v>0</v>
      </c>
      <c r="AC6" s="22">
        <f t="shared" si="1"/>
        <v>127481</v>
      </c>
      <c r="AD6" s="13">
        <v>8000</v>
      </c>
      <c r="AE6" s="22">
        <v>0</v>
      </c>
      <c r="AF6" s="24">
        <v>0</v>
      </c>
      <c r="AG6" s="1">
        <v>0</v>
      </c>
      <c r="AH6" s="13">
        <f t="shared" si="8"/>
        <v>10238</v>
      </c>
      <c r="AI6" s="13">
        <f t="shared" si="9"/>
        <v>14333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41">
        <v>0</v>
      </c>
      <c r="AP6" s="24">
        <v>0</v>
      </c>
      <c r="AQ6" s="1">
        <v>0</v>
      </c>
      <c r="AR6" s="1">
        <v>0</v>
      </c>
      <c r="AS6" s="1">
        <v>0</v>
      </c>
      <c r="AT6" s="24">
        <v>0</v>
      </c>
      <c r="AU6" s="25">
        <v>0</v>
      </c>
      <c r="AV6" s="24">
        <v>0</v>
      </c>
      <c r="AW6" s="22">
        <v>0</v>
      </c>
      <c r="AX6" s="24">
        <v>0</v>
      </c>
      <c r="AY6" s="22">
        <v>0</v>
      </c>
      <c r="AZ6" s="1">
        <v>60</v>
      </c>
      <c r="BA6" s="22">
        <f t="shared" si="2"/>
        <v>7210</v>
      </c>
      <c r="BB6" s="24">
        <v>0</v>
      </c>
      <c r="BC6" s="1">
        <v>0</v>
      </c>
      <c r="BD6" s="24">
        <v>0</v>
      </c>
      <c r="BE6" s="13">
        <v>0</v>
      </c>
      <c r="BF6" s="24">
        <v>0</v>
      </c>
      <c r="BG6" s="13">
        <v>0</v>
      </c>
      <c r="BH6" s="22">
        <f t="shared" si="3"/>
        <v>39841</v>
      </c>
      <c r="BI6" s="22">
        <f t="shared" si="4"/>
        <v>87640</v>
      </c>
      <c r="BJ6" s="21"/>
      <c r="BK6" s="54"/>
    </row>
    <row r="7" spans="1:63" s="23" customFormat="1" ht="15.75">
      <c r="A7" s="21">
        <v>5</v>
      </c>
      <c r="B7" s="1">
        <v>7963</v>
      </c>
      <c r="C7" s="12" t="s">
        <v>60</v>
      </c>
      <c r="D7" s="15" t="s">
        <v>83</v>
      </c>
      <c r="E7" s="21">
        <v>8</v>
      </c>
      <c r="F7" s="1">
        <v>1</v>
      </c>
      <c r="G7" s="1">
        <v>1</v>
      </c>
      <c r="H7" s="21">
        <v>30</v>
      </c>
      <c r="I7" s="1">
        <v>72100</v>
      </c>
      <c r="J7" s="21">
        <v>0</v>
      </c>
      <c r="K7" s="1">
        <f t="shared" si="5"/>
        <v>30282</v>
      </c>
      <c r="L7" s="1">
        <v>1800</v>
      </c>
      <c r="M7" s="1">
        <f t="shared" si="6"/>
        <v>756</v>
      </c>
      <c r="N7" s="20">
        <f>I7*9%</f>
        <v>6489</v>
      </c>
      <c r="O7" s="1">
        <f t="shared" si="7"/>
        <v>14333</v>
      </c>
      <c r="P7" s="1">
        <v>0</v>
      </c>
      <c r="Q7" s="1">
        <v>0</v>
      </c>
      <c r="R7" s="22">
        <v>1000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1">
        <f t="shared" si="0"/>
        <v>7210</v>
      </c>
      <c r="AA7" s="22">
        <v>0</v>
      </c>
      <c r="AB7" s="22">
        <v>0</v>
      </c>
      <c r="AC7" s="22">
        <f t="shared" si="1"/>
        <v>133970</v>
      </c>
      <c r="AD7" s="13">
        <v>10000</v>
      </c>
      <c r="AE7" s="22">
        <v>0</v>
      </c>
      <c r="AF7" s="24">
        <v>0</v>
      </c>
      <c r="AG7" s="1">
        <v>0</v>
      </c>
      <c r="AH7" s="13">
        <f t="shared" si="8"/>
        <v>10238</v>
      </c>
      <c r="AI7" s="13">
        <f t="shared" si="9"/>
        <v>14333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41">
        <v>0</v>
      </c>
      <c r="AP7" s="24">
        <v>0</v>
      </c>
      <c r="AQ7" s="1">
        <v>0</v>
      </c>
      <c r="AR7" s="1">
        <v>0</v>
      </c>
      <c r="AS7" s="1">
        <v>0</v>
      </c>
      <c r="AT7" s="24">
        <v>0</v>
      </c>
      <c r="AU7" s="25">
        <f>P7</f>
        <v>0</v>
      </c>
      <c r="AV7" s="24">
        <v>0</v>
      </c>
      <c r="AW7" s="22">
        <v>0</v>
      </c>
      <c r="AX7" s="24">
        <v>0</v>
      </c>
      <c r="AY7" s="22">
        <v>0</v>
      </c>
      <c r="AZ7" s="1">
        <v>60</v>
      </c>
      <c r="BA7" s="22">
        <f t="shared" si="2"/>
        <v>7210</v>
      </c>
      <c r="BB7" s="24">
        <v>0</v>
      </c>
      <c r="BC7" s="1">
        <v>0</v>
      </c>
      <c r="BD7" s="24">
        <v>0</v>
      </c>
      <c r="BE7" s="13">
        <v>0</v>
      </c>
      <c r="BF7" s="24">
        <v>0</v>
      </c>
      <c r="BG7" s="24">
        <v>0</v>
      </c>
      <c r="BH7" s="22">
        <f t="shared" si="3"/>
        <v>41841</v>
      </c>
      <c r="BI7" s="22">
        <f t="shared" si="4"/>
        <v>92129</v>
      </c>
      <c r="BJ7" s="21"/>
      <c r="BK7" s="54"/>
    </row>
    <row r="8" spans="1:63" s="23" customFormat="1" ht="15.75">
      <c r="A8" s="43">
        <v>6</v>
      </c>
      <c r="B8" s="1">
        <v>52042</v>
      </c>
      <c r="C8" s="12" t="s">
        <v>81</v>
      </c>
      <c r="D8" s="15" t="s">
        <v>82</v>
      </c>
      <c r="E8" s="21">
        <v>10</v>
      </c>
      <c r="F8" s="1">
        <v>1</v>
      </c>
      <c r="G8" s="1">
        <v>1</v>
      </c>
      <c r="H8" s="21">
        <v>30</v>
      </c>
      <c r="I8" s="1">
        <v>73200</v>
      </c>
      <c r="J8" s="21">
        <v>0</v>
      </c>
      <c r="K8" s="1">
        <f t="shared" si="5"/>
        <v>30744</v>
      </c>
      <c r="L8" s="1">
        <v>3600</v>
      </c>
      <c r="M8" s="1">
        <f t="shared" si="6"/>
        <v>1512</v>
      </c>
      <c r="N8" s="20">
        <v>0</v>
      </c>
      <c r="O8" s="1">
        <f t="shared" si="7"/>
        <v>14552</v>
      </c>
      <c r="P8" s="1">
        <v>0</v>
      </c>
      <c r="Q8" s="1">
        <v>0</v>
      </c>
      <c r="R8" s="22">
        <v>1200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1">
        <f t="shared" si="0"/>
        <v>7320</v>
      </c>
      <c r="AA8" s="22">
        <v>0</v>
      </c>
      <c r="AB8" s="22">
        <v>0</v>
      </c>
      <c r="AC8" s="22">
        <f t="shared" si="1"/>
        <v>132128</v>
      </c>
      <c r="AD8" s="13">
        <v>10000</v>
      </c>
      <c r="AE8" s="22">
        <v>0</v>
      </c>
      <c r="AF8" s="24">
        <v>211</v>
      </c>
      <c r="AG8" s="1">
        <v>170</v>
      </c>
      <c r="AH8" s="13">
        <f t="shared" si="8"/>
        <v>10394</v>
      </c>
      <c r="AI8" s="13">
        <f t="shared" si="9"/>
        <v>14552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41">
        <v>0</v>
      </c>
      <c r="AP8" s="24">
        <v>0</v>
      </c>
      <c r="AQ8" s="1">
        <v>0</v>
      </c>
      <c r="AR8" s="1">
        <v>0</v>
      </c>
      <c r="AS8" s="1">
        <v>0</v>
      </c>
      <c r="AT8" s="24">
        <v>0</v>
      </c>
      <c r="AU8" s="25">
        <v>0</v>
      </c>
      <c r="AV8" s="24">
        <v>0</v>
      </c>
      <c r="AW8" s="22">
        <v>0</v>
      </c>
      <c r="AX8" s="24">
        <v>0</v>
      </c>
      <c r="AY8" s="22">
        <v>0</v>
      </c>
      <c r="AZ8" s="1">
        <v>60</v>
      </c>
      <c r="BA8" s="22">
        <f t="shared" si="2"/>
        <v>7320</v>
      </c>
      <c r="BB8" s="24">
        <v>0</v>
      </c>
      <c r="BC8" s="1">
        <v>0</v>
      </c>
      <c r="BD8" s="24">
        <v>0</v>
      </c>
      <c r="BE8" s="13">
        <v>0</v>
      </c>
      <c r="BF8" s="24">
        <v>0</v>
      </c>
      <c r="BG8" s="24">
        <v>0</v>
      </c>
      <c r="BH8" s="22">
        <f t="shared" si="3"/>
        <v>42707</v>
      </c>
      <c r="BI8" s="22">
        <f t="shared" si="4"/>
        <v>89421</v>
      </c>
      <c r="BJ8" s="21"/>
      <c r="BK8" s="54"/>
    </row>
    <row r="9" spans="1:63" s="23" customFormat="1" ht="15.75">
      <c r="A9" s="21">
        <v>7</v>
      </c>
      <c r="B9" s="1">
        <v>65001</v>
      </c>
      <c r="C9" s="12" t="s">
        <v>77</v>
      </c>
      <c r="D9" s="15" t="s">
        <v>59</v>
      </c>
      <c r="E9" s="21">
        <v>10</v>
      </c>
      <c r="F9" s="1">
        <v>1</v>
      </c>
      <c r="G9" s="1">
        <v>1</v>
      </c>
      <c r="H9" s="21">
        <v>30</v>
      </c>
      <c r="I9" s="1">
        <v>71100</v>
      </c>
      <c r="J9" s="21">
        <v>0</v>
      </c>
      <c r="K9" s="1">
        <f t="shared" si="5"/>
        <v>29862</v>
      </c>
      <c r="L9" s="1">
        <v>3600</v>
      </c>
      <c r="M9" s="1">
        <f t="shared" si="6"/>
        <v>1512</v>
      </c>
      <c r="N9" s="20">
        <v>0</v>
      </c>
      <c r="O9" s="1">
        <f t="shared" si="7"/>
        <v>14135</v>
      </c>
      <c r="P9" s="1">
        <v>0</v>
      </c>
      <c r="Q9" s="1">
        <v>0</v>
      </c>
      <c r="R9" s="22">
        <v>1200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1">
        <f t="shared" si="0"/>
        <v>7110</v>
      </c>
      <c r="AA9" s="22">
        <v>0</v>
      </c>
      <c r="AB9" s="22">
        <v>0</v>
      </c>
      <c r="AC9" s="22">
        <f t="shared" si="1"/>
        <v>128519</v>
      </c>
      <c r="AD9" s="13">
        <v>8000</v>
      </c>
      <c r="AE9" s="22">
        <v>0</v>
      </c>
      <c r="AF9" s="24">
        <v>182</v>
      </c>
      <c r="AG9" s="1">
        <v>170</v>
      </c>
      <c r="AH9" s="13">
        <f t="shared" si="8"/>
        <v>10096</v>
      </c>
      <c r="AI9" s="13">
        <f t="shared" si="9"/>
        <v>14135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41">
        <v>0</v>
      </c>
      <c r="AP9" s="24">
        <v>0</v>
      </c>
      <c r="AQ9" s="1">
        <v>0</v>
      </c>
      <c r="AR9" s="1">
        <v>0</v>
      </c>
      <c r="AS9" s="1">
        <v>0</v>
      </c>
      <c r="AT9" s="24">
        <v>0</v>
      </c>
      <c r="AU9" s="25">
        <f aca="true" t="shared" si="10" ref="AU9:AU19">P9</f>
        <v>0</v>
      </c>
      <c r="AV9" s="24">
        <v>0</v>
      </c>
      <c r="AW9" s="22">
        <v>0</v>
      </c>
      <c r="AX9" s="24">
        <v>0</v>
      </c>
      <c r="AY9" s="22">
        <v>0</v>
      </c>
      <c r="AZ9" s="1">
        <v>60</v>
      </c>
      <c r="BA9" s="22">
        <f t="shared" si="2"/>
        <v>7110</v>
      </c>
      <c r="BB9" s="24">
        <v>0</v>
      </c>
      <c r="BC9" s="1">
        <v>0</v>
      </c>
      <c r="BD9" s="24">
        <v>0</v>
      </c>
      <c r="BE9" s="13">
        <v>0</v>
      </c>
      <c r="BF9" s="24">
        <v>0</v>
      </c>
      <c r="BG9" s="24">
        <v>0</v>
      </c>
      <c r="BH9" s="22">
        <f t="shared" si="3"/>
        <v>39753</v>
      </c>
      <c r="BI9" s="22">
        <f t="shared" si="4"/>
        <v>88766</v>
      </c>
      <c r="BJ9" s="21"/>
      <c r="BK9" s="54"/>
    </row>
    <row r="10" spans="1:63" s="23" customFormat="1" ht="15.75">
      <c r="A10" s="21">
        <v>8</v>
      </c>
      <c r="B10" s="1">
        <v>54813</v>
      </c>
      <c r="C10" s="12" t="s">
        <v>98</v>
      </c>
      <c r="D10" s="15" t="s">
        <v>99</v>
      </c>
      <c r="E10" s="21">
        <v>8</v>
      </c>
      <c r="F10" s="1">
        <v>1</v>
      </c>
      <c r="G10" s="1">
        <v>1</v>
      </c>
      <c r="H10" s="21">
        <v>30</v>
      </c>
      <c r="I10" s="1">
        <v>60400</v>
      </c>
      <c r="J10" s="21">
        <v>0</v>
      </c>
      <c r="K10" s="1">
        <f t="shared" si="5"/>
        <v>25368</v>
      </c>
      <c r="L10" s="1">
        <v>1800</v>
      </c>
      <c r="M10" s="1">
        <f t="shared" si="6"/>
        <v>756</v>
      </c>
      <c r="N10" s="20">
        <v>0</v>
      </c>
      <c r="O10" s="1">
        <f t="shared" si="7"/>
        <v>12008</v>
      </c>
      <c r="P10" s="1">
        <v>0</v>
      </c>
      <c r="Q10" s="1">
        <v>0</v>
      </c>
      <c r="R10" s="22">
        <v>1000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1">
        <f t="shared" si="0"/>
        <v>6040</v>
      </c>
      <c r="AA10" s="22">
        <v>0</v>
      </c>
      <c r="AB10" s="22">
        <v>0</v>
      </c>
      <c r="AC10" s="22">
        <f t="shared" si="1"/>
        <v>107372</v>
      </c>
      <c r="AD10" s="13">
        <v>3500</v>
      </c>
      <c r="AE10" s="22">
        <v>0</v>
      </c>
      <c r="AF10" s="24">
        <v>128</v>
      </c>
      <c r="AG10" s="1">
        <v>170</v>
      </c>
      <c r="AH10" s="13">
        <f t="shared" si="8"/>
        <v>8577</v>
      </c>
      <c r="AI10" s="13">
        <f t="shared" si="9"/>
        <v>12008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41">
        <v>0</v>
      </c>
      <c r="AP10" s="24">
        <v>0</v>
      </c>
      <c r="AQ10" s="1">
        <v>0</v>
      </c>
      <c r="AR10" s="1">
        <v>0</v>
      </c>
      <c r="AS10" s="1">
        <v>0</v>
      </c>
      <c r="AT10" s="24">
        <v>0</v>
      </c>
      <c r="AU10" s="25">
        <v>0</v>
      </c>
      <c r="AV10" s="24">
        <v>0</v>
      </c>
      <c r="AW10" s="22">
        <v>0</v>
      </c>
      <c r="AX10" s="24">
        <v>0</v>
      </c>
      <c r="AY10" s="22">
        <v>0</v>
      </c>
      <c r="AZ10" s="1">
        <v>60</v>
      </c>
      <c r="BA10" s="22">
        <f t="shared" si="2"/>
        <v>6040</v>
      </c>
      <c r="BB10" s="24">
        <v>0</v>
      </c>
      <c r="BC10" s="1">
        <v>0</v>
      </c>
      <c r="BD10" s="24">
        <v>0</v>
      </c>
      <c r="BE10" s="13">
        <v>0</v>
      </c>
      <c r="BF10" s="24">
        <v>0</v>
      </c>
      <c r="BG10" s="24">
        <v>0</v>
      </c>
      <c r="BH10" s="22">
        <f t="shared" si="3"/>
        <v>30483</v>
      </c>
      <c r="BI10" s="22">
        <f t="shared" si="4"/>
        <v>76889</v>
      </c>
      <c r="BJ10" s="21"/>
      <c r="BK10" s="54"/>
    </row>
    <row r="11" spans="1:63" s="23" customFormat="1" ht="15.75">
      <c r="A11" s="43">
        <v>9</v>
      </c>
      <c r="B11" s="1">
        <v>9991</v>
      </c>
      <c r="C11" s="12" t="s">
        <v>61</v>
      </c>
      <c r="D11" s="15" t="s">
        <v>85</v>
      </c>
      <c r="E11" s="21">
        <v>7</v>
      </c>
      <c r="F11" s="1">
        <v>1</v>
      </c>
      <c r="G11" s="1">
        <v>1</v>
      </c>
      <c r="H11" s="21">
        <v>30</v>
      </c>
      <c r="I11" s="1">
        <v>64100</v>
      </c>
      <c r="J11" s="21">
        <v>0</v>
      </c>
      <c r="K11" s="1">
        <f t="shared" si="5"/>
        <v>26922</v>
      </c>
      <c r="L11" s="1">
        <v>1800</v>
      </c>
      <c r="M11" s="1">
        <f t="shared" si="6"/>
        <v>756</v>
      </c>
      <c r="N11" s="20">
        <f>I11*9%</f>
        <v>5769</v>
      </c>
      <c r="O11" s="1">
        <v>0</v>
      </c>
      <c r="P11" s="1">
        <v>0</v>
      </c>
      <c r="Q11" s="1">
        <v>0</v>
      </c>
      <c r="R11" s="22">
        <v>1000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1">
        <f t="shared" si="0"/>
        <v>6410</v>
      </c>
      <c r="AA11" s="22">
        <v>0</v>
      </c>
      <c r="AB11" s="22">
        <v>0</v>
      </c>
      <c r="AC11" s="22">
        <f t="shared" si="1"/>
        <v>106757</v>
      </c>
      <c r="AD11" s="13">
        <v>10000</v>
      </c>
      <c r="AE11" s="22">
        <v>0</v>
      </c>
      <c r="AF11" s="24">
        <v>0</v>
      </c>
      <c r="AG11" s="1">
        <v>0</v>
      </c>
      <c r="AH11" s="13">
        <v>0</v>
      </c>
      <c r="AI11" s="13">
        <f t="shared" si="9"/>
        <v>0</v>
      </c>
      <c r="AJ11" s="13">
        <v>0</v>
      </c>
      <c r="AK11" s="13">
        <v>0</v>
      </c>
      <c r="AL11" s="22">
        <v>0</v>
      </c>
      <c r="AM11" s="13">
        <v>0</v>
      </c>
      <c r="AN11" s="22">
        <v>0</v>
      </c>
      <c r="AO11" s="41">
        <v>0</v>
      </c>
      <c r="AP11" s="13">
        <v>0</v>
      </c>
      <c r="AQ11" s="20">
        <v>41500</v>
      </c>
      <c r="AR11" s="1">
        <v>0</v>
      </c>
      <c r="AS11" s="1">
        <v>0</v>
      </c>
      <c r="AT11" s="13">
        <v>0</v>
      </c>
      <c r="AU11" s="19">
        <f t="shared" si="10"/>
        <v>0</v>
      </c>
      <c r="AV11" s="13">
        <v>0</v>
      </c>
      <c r="AW11" s="22">
        <v>0</v>
      </c>
      <c r="AX11" s="13">
        <v>0</v>
      </c>
      <c r="AY11" s="22">
        <v>0</v>
      </c>
      <c r="AZ11" s="1">
        <v>60</v>
      </c>
      <c r="BA11" s="22">
        <f t="shared" si="2"/>
        <v>6410</v>
      </c>
      <c r="BB11" s="13">
        <v>0</v>
      </c>
      <c r="BC11" s="1">
        <v>0</v>
      </c>
      <c r="BD11" s="13">
        <v>0</v>
      </c>
      <c r="BE11" s="13">
        <v>0</v>
      </c>
      <c r="BF11" s="13">
        <v>0</v>
      </c>
      <c r="BG11" s="13">
        <v>0</v>
      </c>
      <c r="BH11" s="22">
        <f t="shared" si="3"/>
        <v>57970</v>
      </c>
      <c r="BI11" s="22">
        <f t="shared" si="4"/>
        <v>48787</v>
      </c>
      <c r="BJ11" s="21"/>
      <c r="BK11" s="54"/>
    </row>
    <row r="12" spans="1:63" s="23" customFormat="1" ht="15.75">
      <c r="A12" s="21">
        <v>10</v>
      </c>
      <c r="B12" s="1">
        <v>70986</v>
      </c>
      <c r="C12" s="12" t="s">
        <v>96</v>
      </c>
      <c r="D12" s="15" t="s">
        <v>97</v>
      </c>
      <c r="E12" s="21">
        <v>7</v>
      </c>
      <c r="F12" s="1">
        <v>1</v>
      </c>
      <c r="G12" s="1">
        <v>1</v>
      </c>
      <c r="H12" s="21">
        <v>30</v>
      </c>
      <c r="I12" s="1">
        <v>52000</v>
      </c>
      <c r="J12" s="21">
        <v>0</v>
      </c>
      <c r="K12" s="1">
        <f t="shared" si="5"/>
        <v>21840</v>
      </c>
      <c r="L12" s="1">
        <v>1800</v>
      </c>
      <c r="M12" s="1">
        <f t="shared" si="6"/>
        <v>756</v>
      </c>
      <c r="N12" s="20">
        <v>0</v>
      </c>
      <c r="O12" s="1">
        <f t="shared" si="7"/>
        <v>10338</v>
      </c>
      <c r="P12" s="1">
        <v>0</v>
      </c>
      <c r="Q12" s="1">
        <v>0</v>
      </c>
      <c r="R12" s="22">
        <v>1000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1">
        <f t="shared" si="0"/>
        <v>5200</v>
      </c>
      <c r="AA12" s="22">
        <v>0</v>
      </c>
      <c r="AB12" s="22">
        <v>0</v>
      </c>
      <c r="AC12" s="22">
        <f t="shared" si="1"/>
        <v>92934</v>
      </c>
      <c r="AD12" s="13">
        <v>3000</v>
      </c>
      <c r="AE12" s="22">
        <v>0</v>
      </c>
      <c r="AF12" s="24">
        <v>102</v>
      </c>
      <c r="AG12" s="1">
        <v>170</v>
      </c>
      <c r="AH12" s="13">
        <f t="shared" si="8"/>
        <v>7384</v>
      </c>
      <c r="AI12" s="13">
        <f>O12</f>
        <v>10338</v>
      </c>
      <c r="AJ12" s="13">
        <v>0</v>
      </c>
      <c r="AK12" s="13">
        <v>0</v>
      </c>
      <c r="AL12" s="22">
        <v>0</v>
      </c>
      <c r="AM12" s="13">
        <v>0</v>
      </c>
      <c r="AN12" s="22">
        <v>0</v>
      </c>
      <c r="AO12" s="41">
        <v>0</v>
      </c>
      <c r="AP12" s="13">
        <v>0</v>
      </c>
      <c r="AQ12" s="20">
        <v>0</v>
      </c>
      <c r="AR12" s="1">
        <v>0</v>
      </c>
      <c r="AS12" s="1">
        <v>0</v>
      </c>
      <c r="AT12" s="13">
        <v>0</v>
      </c>
      <c r="AU12" s="19">
        <f t="shared" si="10"/>
        <v>0</v>
      </c>
      <c r="AV12" s="13">
        <v>0</v>
      </c>
      <c r="AW12" s="22">
        <v>0</v>
      </c>
      <c r="AX12" s="13">
        <v>0</v>
      </c>
      <c r="AY12" s="22">
        <v>0</v>
      </c>
      <c r="AZ12" s="1">
        <v>60</v>
      </c>
      <c r="BA12" s="22">
        <f t="shared" si="2"/>
        <v>5200</v>
      </c>
      <c r="BB12" s="13">
        <v>0</v>
      </c>
      <c r="BC12" s="1">
        <v>0</v>
      </c>
      <c r="BD12" s="13">
        <v>0</v>
      </c>
      <c r="BE12" s="13">
        <v>0</v>
      </c>
      <c r="BF12" s="13">
        <v>0</v>
      </c>
      <c r="BG12" s="13">
        <v>0</v>
      </c>
      <c r="BH12" s="22">
        <f t="shared" si="3"/>
        <v>26254</v>
      </c>
      <c r="BI12" s="22">
        <f t="shared" si="4"/>
        <v>66680</v>
      </c>
      <c r="BJ12" s="21"/>
      <c r="BK12" s="54"/>
    </row>
    <row r="13" spans="1:63" s="23" customFormat="1" ht="15.75">
      <c r="A13" s="21">
        <v>11</v>
      </c>
      <c r="B13" s="1">
        <v>80527</v>
      </c>
      <c r="C13" s="12" t="s">
        <v>100</v>
      </c>
      <c r="D13" s="15" t="s">
        <v>101</v>
      </c>
      <c r="E13" s="21">
        <v>7</v>
      </c>
      <c r="F13" s="1">
        <v>1</v>
      </c>
      <c r="G13" s="1">
        <v>1</v>
      </c>
      <c r="H13" s="21">
        <v>30</v>
      </c>
      <c r="I13" s="1">
        <v>49000</v>
      </c>
      <c r="J13" s="21">
        <v>0</v>
      </c>
      <c r="K13" s="1">
        <f t="shared" si="5"/>
        <v>20580</v>
      </c>
      <c r="L13" s="1">
        <v>1800</v>
      </c>
      <c r="M13" s="1">
        <f t="shared" si="6"/>
        <v>756</v>
      </c>
      <c r="N13" s="20">
        <v>0</v>
      </c>
      <c r="O13" s="1">
        <f t="shared" si="7"/>
        <v>9741</v>
      </c>
      <c r="P13" s="1">
        <v>0</v>
      </c>
      <c r="Q13" s="1">
        <v>0</v>
      </c>
      <c r="R13" s="22">
        <v>1000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1">
        <f t="shared" si="0"/>
        <v>4900</v>
      </c>
      <c r="AA13" s="22">
        <v>0</v>
      </c>
      <c r="AB13" s="22">
        <v>0</v>
      </c>
      <c r="AC13" s="22">
        <f t="shared" si="1"/>
        <v>87777</v>
      </c>
      <c r="AD13" s="13">
        <v>4000</v>
      </c>
      <c r="AE13" s="22">
        <v>0</v>
      </c>
      <c r="AF13" s="24">
        <v>820</v>
      </c>
      <c r="AG13" s="1">
        <v>170</v>
      </c>
      <c r="AH13" s="13">
        <f t="shared" si="8"/>
        <v>6958</v>
      </c>
      <c r="AI13" s="13">
        <f>O13</f>
        <v>9741</v>
      </c>
      <c r="AJ13" s="13">
        <v>0</v>
      </c>
      <c r="AK13" s="13">
        <v>0</v>
      </c>
      <c r="AL13" s="22">
        <v>0</v>
      </c>
      <c r="AM13" s="13">
        <v>0</v>
      </c>
      <c r="AN13" s="22">
        <v>0</v>
      </c>
      <c r="AO13" s="41">
        <v>0</v>
      </c>
      <c r="AP13" s="13">
        <v>0</v>
      </c>
      <c r="AQ13" s="20">
        <v>0</v>
      </c>
      <c r="AR13" s="1">
        <v>0</v>
      </c>
      <c r="AS13" s="1">
        <v>0</v>
      </c>
      <c r="AT13" s="13">
        <v>0</v>
      </c>
      <c r="AU13" s="19">
        <v>0</v>
      </c>
      <c r="AV13" s="13">
        <v>0</v>
      </c>
      <c r="AW13" s="22">
        <v>0</v>
      </c>
      <c r="AX13" s="13">
        <v>0</v>
      </c>
      <c r="AY13" s="22">
        <v>0</v>
      </c>
      <c r="AZ13" s="1">
        <v>60</v>
      </c>
      <c r="BA13" s="22">
        <f t="shared" si="2"/>
        <v>4900</v>
      </c>
      <c r="BB13" s="13">
        <v>0</v>
      </c>
      <c r="BC13" s="1">
        <v>0</v>
      </c>
      <c r="BD13" s="13">
        <v>0</v>
      </c>
      <c r="BE13" s="13">
        <v>0</v>
      </c>
      <c r="BF13" s="13">
        <v>0</v>
      </c>
      <c r="BG13" s="13">
        <v>0</v>
      </c>
      <c r="BH13" s="22">
        <f t="shared" si="3"/>
        <v>26649</v>
      </c>
      <c r="BI13" s="22">
        <f t="shared" si="4"/>
        <v>61128</v>
      </c>
      <c r="BJ13" s="21"/>
      <c r="BK13" s="54"/>
    </row>
    <row r="14" spans="1:63" s="23" customFormat="1" ht="15.75">
      <c r="A14" s="43">
        <v>12</v>
      </c>
      <c r="B14" s="1">
        <v>49151</v>
      </c>
      <c r="C14" s="12" t="s">
        <v>91</v>
      </c>
      <c r="D14" s="15" t="s">
        <v>73</v>
      </c>
      <c r="E14" s="21">
        <v>7</v>
      </c>
      <c r="F14" s="1">
        <v>1</v>
      </c>
      <c r="G14" s="1">
        <v>1</v>
      </c>
      <c r="H14" s="21">
        <v>30</v>
      </c>
      <c r="I14" s="1">
        <v>52000</v>
      </c>
      <c r="J14" s="21">
        <v>0</v>
      </c>
      <c r="K14" s="1">
        <f t="shared" si="5"/>
        <v>21840</v>
      </c>
      <c r="L14" s="1">
        <v>3600</v>
      </c>
      <c r="M14" s="1">
        <f t="shared" si="6"/>
        <v>1512</v>
      </c>
      <c r="N14" s="20">
        <f>I14*9%</f>
        <v>4680</v>
      </c>
      <c r="O14" s="1">
        <f t="shared" si="7"/>
        <v>10338</v>
      </c>
      <c r="P14" s="1">
        <v>0</v>
      </c>
      <c r="Q14" s="1">
        <v>0</v>
      </c>
      <c r="R14" s="22">
        <v>1000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1">
        <f t="shared" si="0"/>
        <v>5200</v>
      </c>
      <c r="AA14" s="22">
        <v>0</v>
      </c>
      <c r="AB14" s="22">
        <v>0</v>
      </c>
      <c r="AC14" s="22">
        <f t="shared" si="1"/>
        <v>100170</v>
      </c>
      <c r="AD14" s="13">
        <v>3000</v>
      </c>
      <c r="AE14" s="22">
        <v>0</v>
      </c>
      <c r="AF14" s="24">
        <v>0</v>
      </c>
      <c r="AG14" s="1">
        <v>0</v>
      </c>
      <c r="AH14" s="24">
        <f t="shared" si="8"/>
        <v>7384</v>
      </c>
      <c r="AI14" s="24">
        <f t="shared" si="9"/>
        <v>10338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41">
        <v>0</v>
      </c>
      <c r="AP14" s="24">
        <v>0</v>
      </c>
      <c r="AQ14" s="1">
        <v>0</v>
      </c>
      <c r="AR14" s="1">
        <v>0</v>
      </c>
      <c r="AS14" s="1">
        <v>0</v>
      </c>
      <c r="AT14" s="24">
        <v>0</v>
      </c>
      <c r="AU14" s="25">
        <f t="shared" si="10"/>
        <v>0</v>
      </c>
      <c r="AV14" s="24">
        <v>0</v>
      </c>
      <c r="AW14" s="22">
        <v>0</v>
      </c>
      <c r="AX14" s="24">
        <v>0</v>
      </c>
      <c r="AY14" s="22">
        <v>0</v>
      </c>
      <c r="AZ14" s="1">
        <v>60</v>
      </c>
      <c r="BA14" s="22">
        <f t="shared" si="2"/>
        <v>5200</v>
      </c>
      <c r="BB14" s="24">
        <v>0</v>
      </c>
      <c r="BC14" s="1">
        <v>0</v>
      </c>
      <c r="BD14" s="24">
        <v>0</v>
      </c>
      <c r="BE14" s="13">
        <v>0</v>
      </c>
      <c r="BF14" s="24">
        <v>0</v>
      </c>
      <c r="BG14" s="24">
        <v>0</v>
      </c>
      <c r="BH14" s="22">
        <f t="shared" si="3"/>
        <v>25982</v>
      </c>
      <c r="BI14" s="22">
        <f t="shared" si="4"/>
        <v>74188</v>
      </c>
      <c r="BJ14" s="21"/>
      <c r="BK14" s="54"/>
    </row>
    <row r="15" spans="1:63" s="23" customFormat="1" ht="15.75">
      <c r="A15" s="21">
        <v>13</v>
      </c>
      <c r="B15" s="1">
        <v>57155</v>
      </c>
      <c r="C15" s="12" t="s">
        <v>62</v>
      </c>
      <c r="D15" s="15" t="s">
        <v>102</v>
      </c>
      <c r="E15" s="21">
        <v>7</v>
      </c>
      <c r="F15" s="1">
        <v>1</v>
      </c>
      <c r="G15" s="1">
        <v>1</v>
      </c>
      <c r="H15" s="21">
        <v>30</v>
      </c>
      <c r="I15" s="1">
        <v>56900</v>
      </c>
      <c r="J15" s="21">
        <v>0</v>
      </c>
      <c r="K15" s="1">
        <f t="shared" si="5"/>
        <v>23898</v>
      </c>
      <c r="L15" s="1">
        <v>1800</v>
      </c>
      <c r="M15" s="1">
        <f t="shared" si="6"/>
        <v>756</v>
      </c>
      <c r="N15" s="1">
        <v>0</v>
      </c>
      <c r="O15" s="1">
        <f t="shared" si="7"/>
        <v>11312</v>
      </c>
      <c r="P15" s="1">
        <v>0</v>
      </c>
      <c r="Q15" s="1">
        <v>0</v>
      </c>
      <c r="R15" s="22">
        <v>1000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1">
        <f t="shared" si="0"/>
        <v>5690</v>
      </c>
      <c r="AA15" s="22">
        <v>0</v>
      </c>
      <c r="AB15" s="22">
        <v>0</v>
      </c>
      <c r="AC15" s="22">
        <f t="shared" si="1"/>
        <v>101356</v>
      </c>
      <c r="AD15" s="13">
        <v>4000</v>
      </c>
      <c r="AE15" s="22">
        <v>0</v>
      </c>
      <c r="AF15" s="24">
        <v>160</v>
      </c>
      <c r="AG15" s="1">
        <v>170</v>
      </c>
      <c r="AH15" s="13">
        <f t="shared" si="8"/>
        <v>8080</v>
      </c>
      <c r="AI15" s="13">
        <f t="shared" si="9"/>
        <v>11312</v>
      </c>
      <c r="AJ15" s="13">
        <v>0</v>
      </c>
      <c r="AK15" s="13">
        <v>0</v>
      </c>
      <c r="AL15" s="22">
        <v>0</v>
      </c>
      <c r="AM15" s="13">
        <v>0</v>
      </c>
      <c r="AN15" s="22">
        <v>0</v>
      </c>
      <c r="AO15" s="41">
        <v>0</v>
      </c>
      <c r="AP15" s="13">
        <v>0</v>
      </c>
      <c r="AQ15" s="1">
        <v>0</v>
      </c>
      <c r="AR15" s="1">
        <v>0</v>
      </c>
      <c r="AS15" s="1">
        <v>0</v>
      </c>
      <c r="AT15" s="13">
        <v>0</v>
      </c>
      <c r="AU15" s="19">
        <f t="shared" si="10"/>
        <v>0</v>
      </c>
      <c r="AV15" s="13">
        <v>0</v>
      </c>
      <c r="AW15" s="22">
        <v>0</v>
      </c>
      <c r="AX15" s="13">
        <v>0</v>
      </c>
      <c r="AY15" s="22">
        <v>0</v>
      </c>
      <c r="AZ15" s="1">
        <v>60</v>
      </c>
      <c r="BA15" s="22">
        <f t="shared" si="2"/>
        <v>5690</v>
      </c>
      <c r="BB15" s="13">
        <v>0</v>
      </c>
      <c r="BC15" s="1">
        <v>0</v>
      </c>
      <c r="BD15" s="13">
        <v>0</v>
      </c>
      <c r="BE15" s="13">
        <v>0</v>
      </c>
      <c r="BF15" s="13">
        <v>0</v>
      </c>
      <c r="BG15" s="13">
        <v>0</v>
      </c>
      <c r="BH15" s="22">
        <f t="shared" si="3"/>
        <v>29472</v>
      </c>
      <c r="BI15" s="22">
        <f t="shared" si="4"/>
        <v>71884</v>
      </c>
      <c r="BJ15" s="21"/>
      <c r="BK15" s="54"/>
    </row>
    <row r="16" spans="1:63" s="23" customFormat="1" ht="15.75">
      <c r="A16" s="21">
        <v>14</v>
      </c>
      <c r="B16" s="1">
        <v>46951</v>
      </c>
      <c r="C16" s="12" t="s">
        <v>63</v>
      </c>
      <c r="D16" s="15" t="s">
        <v>76</v>
      </c>
      <c r="E16" s="21">
        <v>7</v>
      </c>
      <c r="F16" s="1">
        <v>1</v>
      </c>
      <c r="G16" s="1">
        <v>1</v>
      </c>
      <c r="H16" s="21">
        <v>30</v>
      </c>
      <c r="I16" s="1">
        <v>64100</v>
      </c>
      <c r="J16" s="21">
        <v>0</v>
      </c>
      <c r="K16" s="1">
        <f t="shared" si="5"/>
        <v>26922</v>
      </c>
      <c r="L16" s="1">
        <v>1800</v>
      </c>
      <c r="M16" s="1">
        <f t="shared" si="6"/>
        <v>756</v>
      </c>
      <c r="N16" s="1">
        <v>0</v>
      </c>
      <c r="O16" s="1">
        <f t="shared" si="7"/>
        <v>12743</v>
      </c>
      <c r="P16" s="1">
        <v>0</v>
      </c>
      <c r="Q16" s="1">
        <v>0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1">
        <f t="shared" si="0"/>
        <v>6410</v>
      </c>
      <c r="AA16" s="22">
        <v>0</v>
      </c>
      <c r="AB16" s="22">
        <v>0</v>
      </c>
      <c r="AC16" s="22">
        <f t="shared" si="1"/>
        <v>113731</v>
      </c>
      <c r="AD16" s="13">
        <v>6000</v>
      </c>
      <c r="AE16" s="22">
        <v>0</v>
      </c>
      <c r="AF16" s="24">
        <v>162</v>
      </c>
      <c r="AG16" s="1">
        <v>170</v>
      </c>
      <c r="AH16" s="13">
        <f t="shared" si="8"/>
        <v>9102</v>
      </c>
      <c r="AI16" s="13">
        <f t="shared" si="9"/>
        <v>12743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41">
        <v>0</v>
      </c>
      <c r="AP16" s="24">
        <v>0</v>
      </c>
      <c r="AQ16" s="1">
        <v>0</v>
      </c>
      <c r="AR16" s="1">
        <v>0</v>
      </c>
      <c r="AS16" s="1">
        <v>0</v>
      </c>
      <c r="AT16" s="24">
        <v>0</v>
      </c>
      <c r="AU16" s="25">
        <f t="shared" si="10"/>
        <v>0</v>
      </c>
      <c r="AV16" s="24">
        <v>0</v>
      </c>
      <c r="AW16" s="22">
        <v>0</v>
      </c>
      <c r="AX16" s="24">
        <v>0</v>
      </c>
      <c r="AY16" s="22">
        <v>0</v>
      </c>
      <c r="AZ16" s="1">
        <v>60</v>
      </c>
      <c r="BA16" s="22">
        <f t="shared" si="2"/>
        <v>6410</v>
      </c>
      <c r="BB16" s="24">
        <v>0</v>
      </c>
      <c r="BC16" s="1">
        <v>0</v>
      </c>
      <c r="BD16" s="24">
        <v>0</v>
      </c>
      <c r="BE16" s="13">
        <v>0</v>
      </c>
      <c r="BF16" s="24">
        <v>0</v>
      </c>
      <c r="BG16" s="13">
        <v>0</v>
      </c>
      <c r="BH16" s="22">
        <f t="shared" si="3"/>
        <v>34647</v>
      </c>
      <c r="BI16" s="22">
        <f t="shared" si="4"/>
        <v>79084</v>
      </c>
      <c r="BJ16" s="21"/>
      <c r="BK16" s="54"/>
    </row>
    <row r="17" spans="1:63" s="23" customFormat="1" ht="31.5">
      <c r="A17" s="43">
        <v>15</v>
      </c>
      <c r="B17" s="1">
        <v>53895</v>
      </c>
      <c r="C17" s="12" t="s">
        <v>80</v>
      </c>
      <c r="D17" s="15" t="s">
        <v>78</v>
      </c>
      <c r="E17" s="21">
        <v>8</v>
      </c>
      <c r="F17" s="1">
        <v>1</v>
      </c>
      <c r="G17" s="1">
        <v>1</v>
      </c>
      <c r="H17" s="21">
        <v>30</v>
      </c>
      <c r="I17" s="1">
        <v>66000</v>
      </c>
      <c r="J17" s="21">
        <v>0</v>
      </c>
      <c r="K17" s="1">
        <f t="shared" si="5"/>
        <v>27720</v>
      </c>
      <c r="L17" s="1">
        <v>1800</v>
      </c>
      <c r="M17" s="1">
        <f t="shared" si="6"/>
        <v>756</v>
      </c>
      <c r="N17" s="1">
        <v>0</v>
      </c>
      <c r="O17" s="1">
        <f t="shared" si="7"/>
        <v>13121</v>
      </c>
      <c r="P17" s="1">
        <v>0</v>
      </c>
      <c r="Q17" s="1">
        <v>0</v>
      </c>
      <c r="R17" s="22">
        <v>1000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1">
        <f t="shared" si="0"/>
        <v>6600</v>
      </c>
      <c r="AA17" s="22">
        <v>0</v>
      </c>
      <c r="AB17" s="22">
        <v>0</v>
      </c>
      <c r="AC17" s="22">
        <f t="shared" si="1"/>
        <v>116997</v>
      </c>
      <c r="AD17" s="13">
        <v>7000</v>
      </c>
      <c r="AE17" s="22">
        <v>0</v>
      </c>
      <c r="AF17" s="24">
        <v>144</v>
      </c>
      <c r="AG17" s="1">
        <v>170</v>
      </c>
      <c r="AH17" s="13">
        <f t="shared" si="8"/>
        <v>9372</v>
      </c>
      <c r="AI17" s="13">
        <f t="shared" si="9"/>
        <v>13121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41">
        <v>0</v>
      </c>
      <c r="AP17" s="24">
        <v>0</v>
      </c>
      <c r="AQ17" s="1">
        <v>0</v>
      </c>
      <c r="AR17" s="1">
        <v>0</v>
      </c>
      <c r="AS17" s="1">
        <v>0</v>
      </c>
      <c r="AT17" s="24">
        <v>0</v>
      </c>
      <c r="AU17" s="25">
        <f t="shared" si="10"/>
        <v>0</v>
      </c>
      <c r="AV17" s="24">
        <v>0</v>
      </c>
      <c r="AW17" s="22">
        <v>0</v>
      </c>
      <c r="AX17" s="24">
        <v>0</v>
      </c>
      <c r="AY17" s="22">
        <v>0</v>
      </c>
      <c r="AZ17" s="1">
        <v>60</v>
      </c>
      <c r="BA17" s="22">
        <f t="shared" si="2"/>
        <v>6600</v>
      </c>
      <c r="BB17" s="24">
        <v>0</v>
      </c>
      <c r="BC17" s="1">
        <v>0</v>
      </c>
      <c r="BD17" s="24">
        <v>0</v>
      </c>
      <c r="BE17" s="13">
        <v>0</v>
      </c>
      <c r="BF17" s="24">
        <v>0</v>
      </c>
      <c r="BG17" s="24">
        <v>0</v>
      </c>
      <c r="BH17" s="22">
        <f t="shared" si="3"/>
        <v>36467</v>
      </c>
      <c r="BI17" s="22">
        <f t="shared" si="4"/>
        <v>80530</v>
      </c>
      <c r="BJ17" s="21"/>
      <c r="BK17" s="54"/>
    </row>
    <row r="18" spans="1:63" s="23" customFormat="1" ht="15.75">
      <c r="A18" s="21">
        <v>16</v>
      </c>
      <c r="B18" s="1">
        <v>49707</v>
      </c>
      <c r="C18" s="12" t="s">
        <v>65</v>
      </c>
      <c r="D18" s="15" t="s">
        <v>64</v>
      </c>
      <c r="E18" s="21">
        <v>6</v>
      </c>
      <c r="F18" s="1">
        <v>1</v>
      </c>
      <c r="G18" s="1">
        <v>1</v>
      </c>
      <c r="H18" s="21">
        <v>30</v>
      </c>
      <c r="I18" s="1">
        <v>46200</v>
      </c>
      <c r="J18" s="21">
        <v>0</v>
      </c>
      <c r="K18" s="1">
        <f t="shared" si="5"/>
        <v>19404</v>
      </c>
      <c r="L18" s="1">
        <v>1800</v>
      </c>
      <c r="M18" s="1">
        <f t="shared" si="6"/>
        <v>756</v>
      </c>
      <c r="N18" s="1">
        <v>0</v>
      </c>
      <c r="O18" s="1">
        <f t="shared" si="7"/>
        <v>9185</v>
      </c>
      <c r="P18" s="1">
        <v>0</v>
      </c>
      <c r="Q18" s="1">
        <v>0</v>
      </c>
      <c r="R18" s="22">
        <v>1000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1">
        <f t="shared" si="0"/>
        <v>4620</v>
      </c>
      <c r="AA18" s="22">
        <v>0</v>
      </c>
      <c r="AB18" s="22">
        <v>0</v>
      </c>
      <c r="AC18" s="22">
        <f t="shared" si="1"/>
        <v>82965</v>
      </c>
      <c r="AD18" s="13">
        <v>2000</v>
      </c>
      <c r="AE18" s="22">
        <v>0</v>
      </c>
      <c r="AF18" s="24">
        <v>153</v>
      </c>
      <c r="AG18" s="1">
        <v>170</v>
      </c>
      <c r="AH18" s="13">
        <f t="shared" si="8"/>
        <v>6560</v>
      </c>
      <c r="AI18" s="13">
        <f t="shared" si="9"/>
        <v>9185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41">
        <v>0</v>
      </c>
      <c r="AP18" s="24">
        <v>0</v>
      </c>
      <c r="AQ18" s="1">
        <v>0</v>
      </c>
      <c r="AR18" s="1">
        <v>0</v>
      </c>
      <c r="AS18" s="1">
        <v>0</v>
      </c>
      <c r="AT18" s="24">
        <v>0</v>
      </c>
      <c r="AU18" s="25">
        <f t="shared" si="10"/>
        <v>0</v>
      </c>
      <c r="AV18" s="24">
        <v>0</v>
      </c>
      <c r="AW18" s="22">
        <v>0</v>
      </c>
      <c r="AX18" s="24">
        <v>0</v>
      </c>
      <c r="AY18" s="22">
        <v>0</v>
      </c>
      <c r="AZ18" s="1">
        <v>60</v>
      </c>
      <c r="BA18" s="22">
        <f t="shared" si="2"/>
        <v>4620</v>
      </c>
      <c r="BB18" s="24">
        <v>0</v>
      </c>
      <c r="BC18" s="1">
        <v>0</v>
      </c>
      <c r="BD18" s="24">
        <v>0</v>
      </c>
      <c r="BE18" s="13">
        <v>0</v>
      </c>
      <c r="BF18" s="24">
        <v>0</v>
      </c>
      <c r="BG18" s="24">
        <v>0</v>
      </c>
      <c r="BH18" s="22">
        <f t="shared" si="3"/>
        <v>22748</v>
      </c>
      <c r="BI18" s="22">
        <f t="shared" si="4"/>
        <v>60217</v>
      </c>
      <c r="BJ18" s="21"/>
      <c r="BK18" s="54"/>
    </row>
    <row r="19" spans="1:63" s="23" customFormat="1" ht="15.75">
      <c r="A19" s="21">
        <v>17</v>
      </c>
      <c r="B19" s="1">
        <v>48465</v>
      </c>
      <c r="C19" s="12" t="s">
        <v>92</v>
      </c>
      <c r="D19" s="15" t="s">
        <v>64</v>
      </c>
      <c r="E19" s="21">
        <v>6</v>
      </c>
      <c r="F19" s="1">
        <v>1</v>
      </c>
      <c r="G19" s="1">
        <v>1</v>
      </c>
      <c r="H19" s="21">
        <v>30</v>
      </c>
      <c r="I19" s="1">
        <v>47600</v>
      </c>
      <c r="J19" s="21">
        <v>0</v>
      </c>
      <c r="K19" s="1">
        <f t="shared" si="5"/>
        <v>19992</v>
      </c>
      <c r="L19" s="1">
        <v>1800</v>
      </c>
      <c r="M19" s="1">
        <f t="shared" si="6"/>
        <v>756</v>
      </c>
      <c r="N19" s="1">
        <v>0</v>
      </c>
      <c r="O19" s="1">
        <f t="shared" si="7"/>
        <v>9463</v>
      </c>
      <c r="P19" s="1">
        <v>0</v>
      </c>
      <c r="Q19" s="1">
        <v>0</v>
      </c>
      <c r="R19" s="22">
        <v>1000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">
        <f t="shared" si="0"/>
        <v>4760</v>
      </c>
      <c r="AA19" s="22">
        <v>0</v>
      </c>
      <c r="AB19" s="22">
        <v>0</v>
      </c>
      <c r="AC19" s="22">
        <f t="shared" si="1"/>
        <v>85371</v>
      </c>
      <c r="AD19" s="13">
        <v>2000</v>
      </c>
      <c r="AE19" s="22">
        <v>0</v>
      </c>
      <c r="AF19" s="24">
        <v>155</v>
      </c>
      <c r="AG19" s="1">
        <v>170</v>
      </c>
      <c r="AH19" s="13">
        <f t="shared" si="8"/>
        <v>6759</v>
      </c>
      <c r="AI19" s="13">
        <f t="shared" si="9"/>
        <v>9463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41">
        <v>0</v>
      </c>
      <c r="AP19" s="24">
        <v>0</v>
      </c>
      <c r="AQ19" s="1">
        <v>0</v>
      </c>
      <c r="AR19" s="1">
        <v>0</v>
      </c>
      <c r="AS19" s="1">
        <v>0</v>
      </c>
      <c r="AT19" s="24">
        <v>0</v>
      </c>
      <c r="AU19" s="25">
        <f t="shared" si="10"/>
        <v>0</v>
      </c>
      <c r="AV19" s="24">
        <v>0</v>
      </c>
      <c r="AW19" s="22">
        <v>0</v>
      </c>
      <c r="AX19" s="24">
        <v>0</v>
      </c>
      <c r="AY19" s="22">
        <v>0</v>
      </c>
      <c r="AZ19" s="1">
        <v>60</v>
      </c>
      <c r="BA19" s="22">
        <f t="shared" si="2"/>
        <v>4760</v>
      </c>
      <c r="BB19" s="24">
        <v>0</v>
      </c>
      <c r="BC19" s="1">
        <v>0</v>
      </c>
      <c r="BD19" s="24">
        <v>0</v>
      </c>
      <c r="BE19" s="13">
        <v>0</v>
      </c>
      <c r="BF19" s="24">
        <v>0</v>
      </c>
      <c r="BG19" s="24">
        <v>0</v>
      </c>
      <c r="BH19" s="22">
        <f t="shared" si="3"/>
        <v>23367</v>
      </c>
      <c r="BI19" s="22">
        <f t="shared" si="4"/>
        <v>62004</v>
      </c>
      <c r="BJ19" s="21"/>
      <c r="BK19" s="54"/>
    </row>
    <row r="20" spans="1:63" s="23" customFormat="1" ht="15.75">
      <c r="A20" s="43">
        <v>18</v>
      </c>
      <c r="B20" s="1">
        <v>68048</v>
      </c>
      <c r="C20" s="12" t="s">
        <v>79</v>
      </c>
      <c r="D20" s="15" t="s">
        <v>64</v>
      </c>
      <c r="E20" s="21">
        <v>6</v>
      </c>
      <c r="F20" s="1">
        <v>1</v>
      </c>
      <c r="G20" s="1">
        <v>1</v>
      </c>
      <c r="H20" s="21">
        <v>30</v>
      </c>
      <c r="I20" s="1">
        <v>49000</v>
      </c>
      <c r="J20" s="21">
        <v>0</v>
      </c>
      <c r="K20" s="1">
        <f t="shared" si="5"/>
        <v>20580</v>
      </c>
      <c r="L20" s="1">
        <v>1800</v>
      </c>
      <c r="M20" s="1">
        <f t="shared" si="6"/>
        <v>756</v>
      </c>
      <c r="N20" s="1">
        <v>0</v>
      </c>
      <c r="O20" s="1">
        <f t="shared" si="7"/>
        <v>9741</v>
      </c>
      <c r="P20" s="1">
        <v>0</v>
      </c>
      <c r="Q20" s="1">
        <v>0</v>
      </c>
      <c r="R20" s="22">
        <v>1000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1">
        <f t="shared" si="0"/>
        <v>4900</v>
      </c>
      <c r="AA20" s="22">
        <v>0</v>
      </c>
      <c r="AB20" s="22">
        <v>0</v>
      </c>
      <c r="AC20" s="22">
        <f t="shared" si="1"/>
        <v>87777</v>
      </c>
      <c r="AD20" s="13">
        <v>3000</v>
      </c>
      <c r="AE20" s="22">
        <v>0</v>
      </c>
      <c r="AF20" s="24">
        <v>210</v>
      </c>
      <c r="AG20" s="1">
        <v>170</v>
      </c>
      <c r="AH20" s="13">
        <f t="shared" si="8"/>
        <v>6958</v>
      </c>
      <c r="AI20" s="13">
        <f t="shared" si="9"/>
        <v>9741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41">
        <v>0</v>
      </c>
      <c r="AP20" s="24">
        <v>0</v>
      </c>
      <c r="AQ20" s="1">
        <v>0</v>
      </c>
      <c r="AR20" s="1">
        <v>0</v>
      </c>
      <c r="AS20" s="1">
        <v>0</v>
      </c>
      <c r="AT20" s="24">
        <v>0</v>
      </c>
      <c r="AU20" s="25">
        <v>0</v>
      </c>
      <c r="AV20" s="24">
        <v>0</v>
      </c>
      <c r="AW20" s="22">
        <v>0</v>
      </c>
      <c r="AX20" s="24">
        <v>0</v>
      </c>
      <c r="AY20" s="22">
        <v>0</v>
      </c>
      <c r="AZ20" s="1">
        <v>60</v>
      </c>
      <c r="BA20" s="22">
        <f t="shared" si="2"/>
        <v>4900</v>
      </c>
      <c r="BB20" s="24">
        <v>0</v>
      </c>
      <c r="BC20" s="1">
        <v>0</v>
      </c>
      <c r="BD20" s="24">
        <v>0</v>
      </c>
      <c r="BE20" s="13">
        <v>0</v>
      </c>
      <c r="BF20" s="24">
        <v>0</v>
      </c>
      <c r="BG20" s="24">
        <v>0</v>
      </c>
      <c r="BH20" s="22">
        <f t="shared" si="3"/>
        <v>25039</v>
      </c>
      <c r="BI20" s="22">
        <f t="shared" si="4"/>
        <v>62738</v>
      </c>
      <c r="BJ20" s="21"/>
      <c r="BK20" s="54"/>
    </row>
    <row r="21" spans="1:63" s="23" customFormat="1" ht="15.75">
      <c r="A21" s="21">
        <v>19</v>
      </c>
      <c r="B21" s="40">
        <v>80183</v>
      </c>
      <c r="C21" s="12" t="s">
        <v>86</v>
      </c>
      <c r="D21" s="15" t="s">
        <v>64</v>
      </c>
      <c r="E21" s="21">
        <v>6</v>
      </c>
      <c r="F21" s="1">
        <v>1</v>
      </c>
      <c r="G21" s="1">
        <v>1</v>
      </c>
      <c r="H21" s="21">
        <v>30</v>
      </c>
      <c r="I21" s="1">
        <v>38700</v>
      </c>
      <c r="J21" s="21">
        <v>0</v>
      </c>
      <c r="K21" s="1">
        <f t="shared" si="5"/>
        <v>16254</v>
      </c>
      <c r="L21" s="1">
        <v>1800</v>
      </c>
      <c r="M21" s="1">
        <f t="shared" si="6"/>
        <v>756</v>
      </c>
      <c r="N21" s="1">
        <v>0</v>
      </c>
      <c r="O21" s="1">
        <f t="shared" si="7"/>
        <v>7694</v>
      </c>
      <c r="P21" s="1">
        <v>0</v>
      </c>
      <c r="Q21" s="1">
        <v>0</v>
      </c>
      <c r="R21" s="22">
        <v>1000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1">
        <f t="shared" si="0"/>
        <v>3870</v>
      </c>
      <c r="AA21" s="22">
        <v>0</v>
      </c>
      <c r="AB21" s="22">
        <v>0</v>
      </c>
      <c r="AC21" s="22">
        <f t="shared" si="1"/>
        <v>70074</v>
      </c>
      <c r="AD21" s="13">
        <v>0</v>
      </c>
      <c r="AE21" s="22">
        <v>0</v>
      </c>
      <c r="AF21" s="24">
        <v>152</v>
      </c>
      <c r="AG21" s="1">
        <v>170</v>
      </c>
      <c r="AH21" s="13">
        <f t="shared" si="8"/>
        <v>5495</v>
      </c>
      <c r="AI21" s="13">
        <f t="shared" si="9"/>
        <v>7694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41">
        <v>0</v>
      </c>
      <c r="AP21" s="24">
        <v>0</v>
      </c>
      <c r="AQ21" s="1">
        <v>0</v>
      </c>
      <c r="AR21" s="1">
        <v>0</v>
      </c>
      <c r="AS21" s="1">
        <v>0</v>
      </c>
      <c r="AT21" s="24">
        <v>0</v>
      </c>
      <c r="AU21" s="25">
        <v>0</v>
      </c>
      <c r="AV21" s="24">
        <v>0</v>
      </c>
      <c r="AW21" s="22">
        <v>0</v>
      </c>
      <c r="AX21" s="24">
        <v>0</v>
      </c>
      <c r="AY21" s="22">
        <v>0</v>
      </c>
      <c r="AZ21" s="1">
        <v>60</v>
      </c>
      <c r="BA21" s="22">
        <f t="shared" si="2"/>
        <v>3870</v>
      </c>
      <c r="BB21" s="24">
        <v>0</v>
      </c>
      <c r="BC21" s="1">
        <v>0</v>
      </c>
      <c r="BD21" s="24">
        <v>0</v>
      </c>
      <c r="BE21" s="13">
        <v>0</v>
      </c>
      <c r="BF21" s="24">
        <v>0</v>
      </c>
      <c r="BG21" s="24">
        <v>0</v>
      </c>
      <c r="BH21" s="22">
        <f t="shared" si="3"/>
        <v>17441</v>
      </c>
      <c r="BI21" s="22">
        <f t="shared" si="4"/>
        <v>52633</v>
      </c>
      <c r="BJ21" s="21"/>
      <c r="BK21" s="54"/>
    </row>
    <row r="22" spans="1:63" s="23" customFormat="1" ht="15.75">
      <c r="A22" s="21">
        <v>20</v>
      </c>
      <c r="B22" s="40">
        <v>71333</v>
      </c>
      <c r="C22" s="12" t="s">
        <v>93</v>
      </c>
      <c r="D22" s="15" t="s">
        <v>64</v>
      </c>
      <c r="E22" s="21">
        <v>6</v>
      </c>
      <c r="F22" s="1">
        <v>1</v>
      </c>
      <c r="G22" s="1">
        <v>1</v>
      </c>
      <c r="H22" s="21">
        <v>30</v>
      </c>
      <c r="I22" s="1">
        <v>41100</v>
      </c>
      <c r="J22" s="21">
        <v>0</v>
      </c>
      <c r="K22" s="1">
        <f t="shared" si="5"/>
        <v>17262</v>
      </c>
      <c r="L22" s="1">
        <v>1800</v>
      </c>
      <c r="M22" s="1">
        <f t="shared" si="6"/>
        <v>756</v>
      </c>
      <c r="N22" s="1">
        <v>0</v>
      </c>
      <c r="O22" s="1">
        <f t="shared" si="7"/>
        <v>8171</v>
      </c>
      <c r="P22" s="1">
        <v>0</v>
      </c>
      <c r="Q22" s="1">
        <v>0</v>
      </c>
      <c r="R22" s="22">
        <v>1000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1">
        <f t="shared" si="0"/>
        <v>4110</v>
      </c>
      <c r="AA22" s="22">
        <v>0</v>
      </c>
      <c r="AB22" s="22">
        <v>0</v>
      </c>
      <c r="AC22" s="22">
        <f t="shared" si="1"/>
        <v>74199</v>
      </c>
      <c r="AD22" s="13">
        <v>0</v>
      </c>
      <c r="AE22" s="22">
        <v>0</v>
      </c>
      <c r="AF22" s="24">
        <v>111</v>
      </c>
      <c r="AG22" s="1">
        <v>170</v>
      </c>
      <c r="AH22" s="13">
        <f t="shared" si="8"/>
        <v>5836</v>
      </c>
      <c r="AI22" s="13">
        <f t="shared" si="9"/>
        <v>8171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41">
        <v>0</v>
      </c>
      <c r="AP22" s="24">
        <v>0</v>
      </c>
      <c r="AQ22" s="1">
        <v>0</v>
      </c>
      <c r="AR22" s="1">
        <v>0</v>
      </c>
      <c r="AS22" s="1">
        <v>0</v>
      </c>
      <c r="AT22" s="24">
        <v>0</v>
      </c>
      <c r="AU22" s="25">
        <v>0</v>
      </c>
      <c r="AV22" s="24">
        <v>0</v>
      </c>
      <c r="AW22" s="22">
        <v>0</v>
      </c>
      <c r="AX22" s="24">
        <v>0</v>
      </c>
      <c r="AY22" s="22">
        <v>0</v>
      </c>
      <c r="AZ22" s="1">
        <v>60</v>
      </c>
      <c r="BA22" s="22">
        <f t="shared" si="2"/>
        <v>4110</v>
      </c>
      <c r="BB22" s="24">
        <v>0</v>
      </c>
      <c r="BC22" s="1">
        <v>0</v>
      </c>
      <c r="BD22" s="24">
        <v>0</v>
      </c>
      <c r="BE22" s="24">
        <v>0</v>
      </c>
      <c r="BF22" s="24">
        <v>0</v>
      </c>
      <c r="BG22" s="24">
        <v>0</v>
      </c>
      <c r="BH22" s="22">
        <f t="shared" si="3"/>
        <v>18458</v>
      </c>
      <c r="BI22" s="22">
        <f t="shared" si="4"/>
        <v>55741</v>
      </c>
      <c r="BJ22" s="21"/>
      <c r="BK22" s="54"/>
    </row>
    <row r="23" spans="1:63" s="23" customFormat="1" ht="15.75">
      <c r="A23" s="43">
        <v>21</v>
      </c>
      <c r="B23" s="1">
        <v>71764</v>
      </c>
      <c r="C23" s="12" t="s">
        <v>94</v>
      </c>
      <c r="D23" s="15" t="s">
        <v>95</v>
      </c>
      <c r="E23" s="21">
        <v>6</v>
      </c>
      <c r="F23" s="1">
        <v>1</v>
      </c>
      <c r="G23" s="1">
        <v>1</v>
      </c>
      <c r="H23" s="21">
        <v>30</v>
      </c>
      <c r="I23" s="1">
        <v>41100</v>
      </c>
      <c r="J23" s="21">
        <v>0</v>
      </c>
      <c r="K23" s="1">
        <f t="shared" si="5"/>
        <v>17262</v>
      </c>
      <c r="L23" s="1">
        <v>1800</v>
      </c>
      <c r="M23" s="1">
        <f t="shared" si="6"/>
        <v>756</v>
      </c>
      <c r="N23" s="1">
        <v>0</v>
      </c>
      <c r="O23" s="1">
        <f t="shared" si="7"/>
        <v>8171</v>
      </c>
      <c r="P23" s="1">
        <v>0</v>
      </c>
      <c r="Q23" s="1">
        <v>0</v>
      </c>
      <c r="R23" s="22">
        <v>1000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1">
        <f t="shared" si="0"/>
        <v>4110</v>
      </c>
      <c r="AA23" s="22">
        <v>0</v>
      </c>
      <c r="AB23" s="22">
        <v>0</v>
      </c>
      <c r="AC23" s="22">
        <f t="shared" si="1"/>
        <v>74199</v>
      </c>
      <c r="AD23" s="13">
        <v>0</v>
      </c>
      <c r="AE23" s="22">
        <v>0</v>
      </c>
      <c r="AF23" s="24">
        <v>114</v>
      </c>
      <c r="AG23" s="1">
        <v>170</v>
      </c>
      <c r="AH23" s="13">
        <f t="shared" si="8"/>
        <v>5836</v>
      </c>
      <c r="AI23" s="13">
        <f t="shared" si="9"/>
        <v>8171</v>
      </c>
      <c r="AJ23" s="13">
        <v>0</v>
      </c>
      <c r="AK23" s="13">
        <v>0</v>
      </c>
      <c r="AL23" s="22">
        <v>0</v>
      </c>
      <c r="AM23" s="13">
        <v>0</v>
      </c>
      <c r="AN23" s="22">
        <v>0</v>
      </c>
      <c r="AO23" s="41">
        <v>0</v>
      </c>
      <c r="AP23" s="13">
        <v>0</v>
      </c>
      <c r="AQ23" s="1">
        <v>0</v>
      </c>
      <c r="AR23" s="1">
        <v>0</v>
      </c>
      <c r="AS23" s="1">
        <v>0</v>
      </c>
      <c r="AT23" s="13">
        <v>0</v>
      </c>
      <c r="AU23" s="19">
        <f>P23</f>
        <v>0</v>
      </c>
      <c r="AV23" s="13">
        <v>0</v>
      </c>
      <c r="AW23" s="22">
        <v>0</v>
      </c>
      <c r="AX23" s="13">
        <v>0</v>
      </c>
      <c r="AY23" s="22">
        <v>0</v>
      </c>
      <c r="AZ23" s="1">
        <v>60</v>
      </c>
      <c r="BA23" s="22">
        <f t="shared" si="2"/>
        <v>4110</v>
      </c>
      <c r="BB23" s="13">
        <v>0</v>
      </c>
      <c r="BC23" s="1">
        <v>0</v>
      </c>
      <c r="BD23" s="13">
        <v>0</v>
      </c>
      <c r="BE23" s="13">
        <v>0</v>
      </c>
      <c r="BF23" s="13">
        <v>0</v>
      </c>
      <c r="BG23" s="13">
        <v>0</v>
      </c>
      <c r="BH23" s="22">
        <f t="shared" si="3"/>
        <v>18461</v>
      </c>
      <c r="BI23" s="22">
        <f t="shared" si="4"/>
        <v>55738</v>
      </c>
      <c r="BJ23" s="21"/>
      <c r="BK23" s="54"/>
    </row>
    <row r="24" spans="1:63" s="23" customFormat="1" ht="15.75">
      <c r="A24" s="21">
        <v>22</v>
      </c>
      <c r="B24" s="1">
        <v>82915</v>
      </c>
      <c r="C24" s="12" t="s">
        <v>87</v>
      </c>
      <c r="D24" s="15" t="s">
        <v>88</v>
      </c>
      <c r="E24" s="21">
        <v>2</v>
      </c>
      <c r="F24" s="1">
        <v>1</v>
      </c>
      <c r="G24" s="1">
        <v>1</v>
      </c>
      <c r="H24" s="21">
        <v>30</v>
      </c>
      <c r="I24" s="1">
        <v>21700</v>
      </c>
      <c r="J24" s="21">
        <v>0</v>
      </c>
      <c r="K24" s="1">
        <f t="shared" si="5"/>
        <v>9114</v>
      </c>
      <c r="L24" s="1">
        <v>900</v>
      </c>
      <c r="M24" s="1">
        <f t="shared" si="6"/>
        <v>378</v>
      </c>
      <c r="N24" s="1">
        <v>0</v>
      </c>
      <c r="O24" s="1">
        <f t="shared" si="7"/>
        <v>4314</v>
      </c>
      <c r="P24" s="1">
        <v>0</v>
      </c>
      <c r="Q24" s="1">
        <v>700</v>
      </c>
      <c r="R24" s="22">
        <v>1000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1">
        <f t="shared" si="0"/>
        <v>2170</v>
      </c>
      <c r="AA24" s="22">
        <v>0</v>
      </c>
      <c r="AB24" s="22">
        <v>0</v>
      </c>
      <c r="AC24" s="22">
        <f t="shared" si="1"/>
        <v>40276</v>
      </c>
      <c r="AD24" s="13">
        <v>0</v>
      </c>
      <c r="AE24" s="22">
        <v>0</v>
      </c>
      <c r="AF24" s="24">
        <v>217</v>
      </c>
      <c r="AG24" s="1">
        <v>170</v>
      </c>
      <c r="AH24" s="13">
        <f t="shared" si="8"/>
        <v>3081</v>
      </c>
      <c r="AI24" s="13">
        <f t="shared" si="9"/>
        <v>4314</v>
      </c>
      <c r="AJ24" s="13">
        <v>0</v>
      </c>
      <c r="AK24" s="13">
        <v>0</v>
      </c>
      <c r="AL24" s="22">
        <v>0</v>
      </c>
      <c r="AM24" s="13">
        <v>0</v>
      </c>
      <c r="AN24" s="22">
        <v>0</v>
      </c>
      <c r="AO24" s="41">
        <v>0</v>
      </c>
      <c r="AP24" s="13">
        <v>0</v>
      </c>
      <c r="AQ24" s="1">
        <v>0</v>
      </c>
      <c r="AR24" s="1">
        <v>0</v>
      </c>
      <c r="AS24" s="1">
        <v>0</v>
      </c>
      <c r="AT24" s="13">
        <v>0</v>
      </c>
      <c r="AU24" s="19">
        <v>0</v>
      </c>
      <c r="AV24" s="13">
        <v>0</v>
      </c>
      <c r="AW24" s="22">
        <v>0</v>
      </c>
      <c r="AX24" s="13">
        <v>0</v>
      </c>
      <c r="AY24" s="22">
        <v>0</v>
      </c>
      <c r="AZ24" s="1">
        <v>30</v>
      </c>
      <c r="BA24" s="22">
        <f t="shared" si="2"/>
        <v>2170</v>
      </c>
      <c r="BB24" s="13">
        <v>0</v>
      </c>
      <c r="BC24" s="1">
        <v>0</v>
      </c>
      <c r="BD24" s="13">
        <v>0</v>
      </c>
      <c r="BE24" s="13">
        <v>0</v>
      </c>
      <c r="BF24" s="13">
        <v>0</v>
      </c>
      <c r="BG24" s="13">
        <v>0</v>
      </c>
      <c r="BH24" s="22">
        <f t="shared" si="3"/>
        <v>9982</v>
      </c>
      <c r="BI24" s="22">
        <f t="shared" si="4"/>
        <v>30294</v>
      </c>
      <c r="BJ24" s="21"/>
      <c r="BK24" s="54"/>
    </row>
    <row r="25" spans="1:63" s="23" customFormat="1" ht="15.75">
      <c r="A25" s="21">
        <v>23</v>
      </c>
      <c r="B25" s="1">
        <v>33697</v>
      </c>
      <c r="C25" s="12" t="s">
        <v>67</v>
      </c>
      <c r="D25" s="15" t="s">
        <v>66</v>
      </c>
      <c r="E25" s="21">
        <v>3</v>
      </c>
      <c r="F25" s="1">
        <v>1</v>
      </c>
      <c r="G25" s="1">
        <v>1</v>
      </c>
      <c r="H25" s="21">
        <v>30</v>
      </c>
      <c r="I25" s="1">
        <v>41000</v>
      </c>
      <c r="J25" s="21">
        <v>0</v>
      </c>
      <c r="K25" s="1">
        <f t="shared" si="5"/>
        <v>17220</v>
      </c>
      <c r="L25" s="1">
        <v>1800</v>
      </c>
      <c r="M25" s="1">
        <f t="shared" si="6"/>
        <v>756</v>
      </c>
      <c r="N25" s="1">
        <v>0</v>
      </c>
      <c r="O25" s="1">
        <v>0</v>
      </c>
      <c r="P25" s="1">
        <v>0</v>
      </c>
      <c r="Q25" s="1">
        <v>0</v>
      </c>
      <c r="R25" s="22">
        <v>1000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1">
        <f t="shared" si="0"/>
        <v>4100</v>
      </c>
      <c r="AA25" s="22">
        <v>0</v>
      </c>
      <c r="AB25" s="22">
        <v>0</v>
      </c>
      <c r="AC25" s="22">
        <f t="shared" si="1"/>
        <v>65876</v>
      </c>
      <c r="AD25" s="13">
        <v>0</v>
      </c>
      <c r="AE25" s="22">
        <v>0</v>
      </c>
      <c r="AF25" s="24">
        <v>263</v>
      </c>
      <c r="AG25" s="1">
        <v>140</v>
      </c>
      <c r="AH25" s="13">
        <v>0</v>
      </c>
      <c r="AI25" s="13">
        <f t="shared" si="9"/>
        <v>0</v>
      </c>
      <c r="AJ25" s="13">
        <v>0</v>
      </c>
      <c r="AK25" s="13">
        <v>0</v>
      </c>
      <c r="AL25" s="22">
        <v>0</v>
      </c>
      <c r="AM25" s="13">
        <v>0</v>
      </c>
      <c r="AN25" s="22">
        <v>0</v>
      </c>
      <c r="AO25" s="41">
        <v>0</v>
      </c>
      <c r="AP25" s="13">
        <v>0</v>
      </c>
      <c r="AQ25" s="20">
        <v>15000</v>
      </c>
      <c r="AR25" s="1">
        <v>0</v>
      </c>
      <c r="AS25" s="14">
        <v>0</v>
      </c>
      <c r="AT25" s="13">
        <v>0</v>
      </c>
      <c r="AU25" s="19">
        <f>P25</f>
        <v>0</v>
      </c>
      <c r="AV25" s="13">
        <v>0</v>
      </c>
      <c r="AW25" s="22">
        <v>0</v>
      </c>
      <c r="AX25" s="13">
        <v>0</v>
      </c>
      <c r="AY25" s="22">
        <v>0</v>
      </c>
      <c r="AZ25" s="1">
        <v>30</v>
      </c>
      <c r="BA25" s="22">
        <f t="shared" si="2"/>
        <v>4100</v>
      </c>
      <c r="BB25" s="13">
        <v>0</v>
      </c>
      <c r="BC25" s="1">
        <v>0</v>
      </c>
      <c r="BD25" s="13">
        <v>0</v>
      </c>
      <c r="BE25" s="13">
        <v>0</v>
      </c>
      <c r="BF25" s="13">
        <v>0</v>
      </c>
      <c r="BG25" s="13">
        <v>0</v>
      </c>
      <c r="BH25" s="22">
        <f t="shared" si="3"/>
        <v>19533</v>
      </c>
      <c r="BI25" s="22">
        <f t="shared" si="4"/>
        <v>46343</v>
      </c>
      <c r="BJ25" s="21"/>
      <c r="BK25" s="54"/>
    </row>
    <row r="26" spans="1:63" s="23" customFormat="1" ht="15.75">
      <c r="A26" s="43">
        <v>24</v>
      </c>
      <c r="B26" s="1">
        <v>33822</v>
      </c>
      <c r="C26" s="12" t="s">
        <v>68</v>
      </c>
      <c r="D26" s="15" t="s">
        <v>66</v>
      </c>
      <c r="E26" s="21">
        <v>2</v>
      </c>
      <c r="F26" s="1">
        <v>1</v>
      </c>
      <c r="G26" s="1">
        <v>1</v>
      </c>
      <c r="H26" s="21">
        <v>30</v>
      </c>
      <c r="I26" s="1">
        <v>35000</v>
      </c>
      <c r="J26" s="21">
        <v>0</v>
      </c>
      <c r="K26" s="1">
        <f t="shared" si="5"/>
        <v>14700</v>
      </c>
      <c r="L26" s="1">
        <v>1800</v>
      </c>
      <c r="M26" s="1">
        <f t="shared" si="6"/>
        <v>756</v>
      </c>
      <c r="N26" s="1">
        <v>0</v>
      </c>
      <c r="O26" s="1">
        <v>0</v>
      </c>
      <c r="P26" s="1">
        <v>0</v>
      </c>
      <c r="Q26" s="1">
        <v>0</v>
      </c>
      <c r="R26" s="22">
        <v>1000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1">
        <f t="shared" si="0"/>
        <v>3500</v>
      </c>
      <c r="AA26" s="22">
        <v>0</v>
      </c>
      <c r="AB26" s="22">
        <v>0</v>
      </c>
      <c r="AC26" s="22">
        <f t="shared" si="1"/>
        <v>56756</v>
      </c>
      <c r="AD26" s="13">
        <v>0</v>
      </c>
      <c r="AE26" s="22">
        <v>0</v>
      </c>
      <c r="AF26" s="24">
        <v>163</v>
      </c>
      <c r="AG26" s="1">
        <v>140</v>
      </c>
      <c r="AH26" s="13">
        <v>0</v>
      </c>
      <c r="AI26" s="13">
        <f t="shared" si="9"/>
        <v>0</v>
      </c>
      <c r="AJ26" s="13">
        <v>0</v>
      </c>
      <c r="AK26" s="13">
        <v>0</v>
      </c>
      <c r="AL26" s="22">
        <v>0</v>
      </c>
      <c r="AM26" s="13">
        <v>0</v>
      </c>
      <c r="AN26" s="22">
        <v>0</v>
      </c>
      <c r="AO26" s="41">
        <v>0</v>
      </c>
      <c r="AP26" s="13">
        <v>0</v>
      </c>
      <c r="AQ26" s="20">
        <v>25000</v>
      </c>
      <c r="AR26" s="1">
        <v>0</v>
      </c>
      <c r="AS26" s="1">
        <v>0</v>
      </c>
      <c r="AT26" s="13">
        <v>0</v>
      </c>
      <c r="AU26" s="19">
        <f>P26</f>
        <v>0</v>
      </c>
      <c r="AV26" s="13">
        <v>0</v>
      </c>
      <c r="AW26" s="22">
        <v>0</v>
      </c>
      <c r="AX26" s="13">
        <v>0</v>
      </c>
      <c r="AY26" s="22">
        <v>0</v>
      </c>
      <c r="AZ26" s="1">
        <v>30</v>
      </c>
      <c r="BA26" s="22">
        <f t="shared" si="2"/>
        <v>3500</v>
      </c>
      <c r="BB26" s="13">
        <v>0</v>
      </c>
      <c r="BC26" s="1">
        <v>0</v>
      </c>
      <c r="BD26" s="13">
        <v>0</v>
      </c>
      <c r="BE26" s="13">
        <v>0</v>
      </c>
      <c r="BF26" s="13">
        <v>0</v>
      </c>
      <c r="BG26" s="13">
        <v>0</v>
      </c>
      <c r="BH26" s="22">
        <f t="shared" si="3"/>
        <v>28833</v>
      </c>
      <c r="BI26" s="22">
        <f t="shared" si="4"/>
        <v>27923</v>
      </c>
      <c r="BJ26" s="21"/>
      <c r="BK26" s="54"/>
    </row>
    <row r="27" spans="1:63" s="23" customFormat="1" ht="15.75">
      <c r="A27" s="21">
        <v>25</v>
      </c>
      <c r="B27" s="2">
        <v>48933</v>
      </c>
      <c r="C27" s="16" t="s">
        <v>69</v>
      </c>
      <c r="D27" s="17" t="s">
        <v>66</v>
      </c>
      <c r="E27" s="29">
        <v>1</v>
      </c>
      <c r="F27" s="2">
        <v>1</v>
      </c>
      <c r="G27" s="2">
        <v>1</v>
      </c>
      <c r="H27" s="21">
        <v>30</v>
      </c>
      <c r="I27" s="2">
        <v>22100</v>
      </c>
      <c r="J27" s="29">
        <v>0</v>
      </c>
      <c r="K27" s="1">
        <f t="shared" si="5"/>
        <v>9282</v>
      </c>
      <c r="L27" s="2">
        <v>900</v>
      </c>
      <c r="M27" s="1">
        <f t="shared" si="6"/>
        <v>378</v>
      </c>
      <c r="N27" s="2">
        <v>0</v>
      </c>
      <c r="O27" s="1">
        <f t="shared" si="7"/>
        <v>4393</v>
      </c>
      <c r="P27" s="2">
        <v>0</v>
      </c>
      <c r="Q27" s="2">
        <v>0</v>
      </c>
      <c r="R27" s="30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1">
        <f t="shared" si="0"/>
        <v>2210</v>
      </c>
      <c r="AA27" s="30">
        <v>0</v>
      </c>
      <c r="AB27" s="22">
        <v>0</v>
      </c>
      <c r="AC27" s="22">
        <f t="shared" si="1"/>
        <v>40263</v>
      </c>
      <c r="AD27" s="13">
        <v>0</v>
      </c>
      <c r="AE27" s="30">
        <v>0</v>
      </c>
      <c r="AF27" s="24">
        <v>126</v>
      </c>
      <c r="AG27" s="2">
        <v>140</v>
      </c>
      <c r="AH27" s="13">
        <f t="shared" si="8"/>
        <v>3138</v>
      </c>
      <c r="AI27" s="13">
        <f t="shared" si="9"/>
        <v>4393</v>
      </c>
      <c r="AJ27" s="18">
        <v>0</v>
      </c>
      <c r="AK27" s="18">
        <v>0</v>
      </c>
      <c r="AL27" s="30">
        <v>0</v>
      </c>
      <c r="AM27" s="18">
        <v>0</v>
      </c>
      <c r="AN27" s="30">
        <v>0</v>
      </c>
      <c r="AO27" s="41">
        <v>0</v>
      </c>
      <c r="AP27" s="18">
        <v>0</v>
      </c>
      <c r="AQ27" s="2">
        <v>0</v>
      </c>
      <c r="AR27" s="2">
        <v>0</v>
      </c>
      <c r="AS27" s="2">
        <v>0</v>
      </c>
      <c r="AT27" s="18">
        <v>0</v>
      </c>
      <c r="AU27" s="31">
        <f>P27</f>
        <v>0</v>
      </c>
      <c r="AV27" s="18">
        <v>0</v>
      </c>
      <c r="AW27" s="30">
        <v>0</v>
      </c>
      <c r="AX27" s="18">
        <v>0</v>
      </c>
      <c r="AY27" s="30">
        <v>0</v>
      </c>
      <c r="AZ27" s="2">
        <v>30</v>
      </c>
      <c r="BA27" s="22">
        <f t="shared" si="2"/>
        <v>2210</v>
      </c>
      <c r="BB27" s="18">
        <v>0</v>
      </c>
      <c r="BC27" s="2">
        <v>0</v>
      </c>
      <c r="BD27" s="18">
        <v>0</v>
      </c>
      <c r="BE27" s="18">
        <v>0</v>
      </c>
      <c r="BF27" s="18">
        <v>0</v>
      </c>
      <c r="BG27" s="13">
        <v>0</v>
      </c>
      <c r="BH27" s="22">
        <f t="shared" si="3"/>
        <v>10037</v>
      </c>
      <c r="BI27" s="22">
        <f t="shared" si="4"/>
        <v>30226</v>
      </c>
      <c r="BJ27" s="29"/>
      <c r="BK27" s="54"/>
    </row>
    <row r="28" spans="1:253" s="23" customFormat="1" ht="15.75">
      <c r="A28" s="21">
        <v>26</v>
      </c>
      <c r="B28" s="2">
        <v>74691</v>
      </c>
      <c r="C28" s="12" t="s">
        <v>74</v>
      </c>
      <c r="D28" s="15" t="s">
        <v>66</v>
      </c>
      <c r="E28" s="29">
        <v>1</v>
      </c>
      <c r="F28" s="2">
        <v>1</v>
      </c>
      <c r="G28" s="2">
        <v>1</v>
      </c>
      <c r="H28" s="21">
        <v>30</v>
      </c>
      <c r="I28" s="2">
        <v>20300</v>
      </c>
      <c r="J28" s="29">
        <v>0</v>
      </c>
      <c r="K28" s="1">
        <f t="shared" si="5"/>
        <v>8526</v>
      </c>
      <c r="L28" s="2">
        <v>900</v>
      </c>
      <c r="M28" s="1">
        <f t="shared" si="6"/>
        <v>378</v>
      </c>
      <c r="N28" s="2">
        <v>0</v>
      </c>
      <c r="O28" s="1">
        <f t="shared" si="7"/>
        <v>4036</v>
      </c>
      <c r="P28" s="2">
        <v>0</v>
      </c>
      <c r="Q28" s="2">
        <v>0</v>
      </c>
      <c r="R28" s="30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1">
        <f t="shared" si="0"/>
        <v>2030</v>
      </c>
      <c r="AA28" s="30">
        <v>0</v>
      </c>
      <c r="AB28" s="22">
        <v>0</v>
      </c>
      <c r="AC28" s="22">
        <f t="shared" si="1"/>
        <v>37170</v>
      </c>
      <c r="AD28" s="13">
        <v>0</v>
      </c>
      <c r="AE28" s="30">
        <v>0</v>
      </c>
      <c r="AF28" s="24">
        <v>243</v>
      </c>
      <c r="AG28" s="2">
        <v>140</v>
      </c>
      <c r="AH28" s="13">
        <f t="shared" si="8"/>
        <v>2883</v>
      </c>
      <c r="AI28" s="13">
        <f t="shared" si="9"/>
        <v>4036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41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7">
        <v>30</v>
      </c>
      <c r="BA28" s="22">
        <f t="shared" si="2"/>
        <v>2030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13">
        <v>0</v>
      </c>
      <c r="BH28" s="22">
        <f t="shared" si="3"/>
        <v>9362</v>
      </c>
      <c r="BI28" s="22">
        <f t="shared" si="4"/>
        <v>27808</v>
      </c>
      <c r="BJ28" s="29"/>
      <c r="BK28" s="54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2:253" s="32" customFormat="1" ht="15">
      <c r="B29" s="33"/>
      <c r="C29" s="33"/>
      <c r="D29" s="34" t="s">
        <v>70</v>
      </c>
      <c r="E29" s="35">
        <v>0</v>
      </c>
      <c r="F29" s="35">
        <f>SUM(F3:F28)</f>
        <v>26</v>
      </c>
      <c r="G29" s="35">
        <f>SUM(G3:G28)</f>
        <v>26</v>
      </c>
      <c r="H29" s="35">
        <v>0</v>
      </c>
      <c r="I29" s="35">
        <f>SUM(I3:I28)</f>
        <v>1397400</v>
      </c>
      <c r="J29" s="35">
        <f aca="true" t="shared" si="11" ref="J29:BI29">SUM(J3:J28)</f>
        <v>0</v>
      </c>
      <c r="K29" s="35">
        <f t="shared" si="11"/>
        <v>586908</v>
      </c>
      <c r="L29" s="35">
        <f t="shared" si="11"/>
        <v>53100</v>
      </c>
      <c r="M29" s="35">
        <f t="shared" si="11"/>
        <v>22302</v>
      </c>
      <c r="N29" s="35">
        <f t="shared" si="11"/>
        <v>16938</v>
      </c>
      <c r="O29" s="35">
        <f t="shared" si="11"/>
        <v>249954</v>
      </c>
      <c r="P29" s="35">
        <f t="shared" si="11"/>
        <v>0</v>
      </c>
      <c r="Q29" s="35">
        <f t="shared" si="11"/>
        <v>700</v>
      </c>
      <c r="R29" s="35">
        <f t="shared" si="11"/>
        <v>26800</v>
      </c>
      <c r="S29" s="35">
        <f t="shared" si="11"/>
        <v>0</v>
      </c>
      <c r="T29" s="35">
        <f t="shared" si="11"/>
        <v>0</v>
      </c>
      <c r="U29" s="35">
        <f t="shared" si="11"/>
        <v>0</v>
      </c>
      <c r="V29" s="35">
        <f t="shared" si="11"/>
        <v>0</v>
      </c>
      <c r="W29" s="35">
        <f t="shared" si="11"/>
        <v>0</v>
      </c>
      <c r="X29" s="35">
        <f t="shared" si="11"/>
        <v>0</v>
      </c>
      <c r="Y29" s="35">
        <f t="shared" si="11"/>
        <v>0</v>
      </c>
      <c r="Z29" s="35">
        <f t="shared" si="11"/>
        <v>139740</v>
      </c>
      <c r="AA29" s="35">
        <f t="shared" si="11"/>
        <v>0</v>
      </c>
      <c r="AB29" s="35">
        <f t="shared" si="11"/>
        <v>0</v>
      </c>
      <c r="AC29" s="35">
        <f t="shared" si="11"/>
        <v>2493842</v>
      </c>
      <c r="AD29" s="35">
        <f t="shared" si="11"/>
        <v>117500</v>
      </c>
      <c r="AE29" s="35">
        <f t="shared" si="11"/>
        <v>0</v>
      </c>
      <c r="AF29" s="35">
        <f t="shared" si="11"/>
        <v>4811</v>
      </c>
      <c r="AG29" s="35">
        <f t="shared" si="11"/>
        <v>4100</v>
      </c>
      <c r="AH29" s="35">
        <f t="shared" si="11"/>
        <v>178534</v>
      </c>
      <c r="AI29" s="35">
        <f t="shared" si="11"/>
        <v>249954</v>
      </c>
      <c r="AJ29" s="35">
        <f t="shared" si="11"/>
        <v>0</v>
      </c>
      <c r="AK29" s="35">
        <f t="shared" si="11"/>
        <v>0</v>
      </c>
      <c r="AL29" s="35">
        <f t="shared" si="11"/>
        <v>0</v>
      </c>
      <c r="AM29" s="35">
        <f t="shared" si="11"/>
        <v>0</v>
      </c>
      <c r="AN29" s="35">
        <f t="shared" si="11"/>
        <v>0</v>
      </c>
      <c r="AO29" s="35">
        <f t="shared" si="11"/>
        <v>0</v>
      </c>
      <c r="AP29" s="35">
        <f t="shared" si="11"/>
        <v>0</v>
      </c>
      <c r="AQ29" s="35">
        <f t="shared" si="11"/>
        <v>81500</v>
      </c>
      <c r="AR29" s="35">
        <f t="shared" si="11"/>
        <v>0</v>
      </c>
      <c r="AS29" s="35">
        <f t="shared" si="11"/>
        <v>0</v>
      </c>
      <c r="AT29" s="35">
        <f t="shared" si="11"/>
        <v>0</v>
      </c>
      <c r="AU29" s="35">
        <f t="shared" si="11"/>
        <v>0</v>
      </c>
      <c r="AV29" s="35">
        <f t="shared" si="11"/>
        <v>0</v>
      </c>
      <c r="AW29" s="35">
        <f t="shared" si="11"/>
        <v>0</v>
      </c>
      <c r="AX29" s="35">
        <f t="shared" si="11"/>
        <v>0</v>
      </c>
      <c r="AY29" s="35">
        <f t="shared" si="11"/>
        <v>0</v>
      </c>
      <c r="AZ29" s="35">
        <f t="shared" si="11"/>
        <v>1470</v>
      </c>
      <c r="BA29" s="35">
        <f t="shared" si="11"/>
        <v>139740</v>
      </c>
      <c r="BB29" s="35">
        <f t="shared" si="11"/>
        <v>9264</v>
      </c>
      <c r="BC29" s="35">
        <f t="shared" si="11"/>
        <v>0</v>
      </c>
      <c r="BD29" s="35">
        <f t="shared" si="11"/>
        <v>0</v>
      </c>
      <c r="BE29" s="35">
        <f t="shared" si="11"/>
        <v>0</v>
      </c>
      <c r="BF29" s="35">
        <f t="shared" si="11"/>
        <v>0</v>
      </c>
      <c r="BG29" s="35">
        <f t="shared" si="11"/>
        <v>0</v>
      </c>
      <c r="BH29" s="35">
        <f t="shared" si="11"/>
        <v>786873</v>
      </c>
      <c r="BI29" s="35">
        <f t="shared" si="11"/>
        <v>1706969</v>
      </c>
      <c r="BJ29" s="35"/>
      <c r="BK29" s="55"/>
      <c r="BL29" s="36"/>
      <c r="BM29" s="36"/>
      <c r="BN29" s="36"/>
      <c r="BO29" s="36"/>
      <c r="BP29" s="36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</sheetData>
  <sheetProtection/>
  <mergeCells count="3">
    <mergeCell ref="A1:AC1"/>
    <mergeCell ref="AD1:BF1"/>
    <mergeCell ref="BK3:BK29"/>
  </mergeCells>
  <printOptions/>
  <pageMargins left="0.40625" right="0.19642857142857142" top="0.4791666666666667" bottom="0.4583333333333333" header="0.31496062992125984" footer="0.31496062992125984"/>
  <pageSetup horizontalDpi="600" verticalDpi="600" orientation="landscape" scale="54" r:id="rId1"/>
  <colBreaks count="1" manualBreakCount="1">
    <brk id="29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kvc2</cp:lastModifiedBy>
  <cp:lastPrinted>2022-03-09T11:10:02Z</cp:lastPrinted>
  <dcterms:created xsi:type="dcterms:W3CDTF">2018-02-15T11:23:43Z</dcterms:created>
  <dcterms:modified xsi:type="dcterms:W3CDTF">2023-06-20T07:05:09Z</dcterms:modified>
  <cp:category/>
  <cp:version/>
  <cp:contentType/>
  <cp:contentStatus/>
</cp:coreProperties>
</file>